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worksheets/sheet7.xml" ContentType="application/vnd.openxmlformats-officedocument.spreadsheetml.work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6.xml" ContentType="application/vnd.openxmlformats-officedocument.drawingml.chartshapes+xml"/>
  <Override PartName="/xl/drawings/drawing7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8.xml" ContentType="application/vnd.openxmlformats-officedocument.drawingml.chartshapes+xml"/>
  <Override PartName="/xl/drawings/drawing9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10.xml" ContentType="application/vnd.openxmlformats-officedocument.drawingml.chartshapes+xml"/>
  <Override PartName="/xl/drawings/drawing11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12.xml" ContentType="application/vnd.openxmlformats-officedocument.drawingml.chartshapes+xml"/>
  <Override PartName="/xl/drawings/drawing13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1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unezji\Dropbox\NB Energy\00 Writing drafts\Art 1 data\"/>
    </mc:Choice>
  </mc:AlternateContent>
  <bookViews>
    <workbookView xWindow="0" yWindow="0" windowWidth="23040" windowHeight="8904" firstSheet="5" activeTab="12"/>
  </bookViews>
  <sheets>
    <sheet name="GDPdata" sheetId="1" r:id="rId1"/>
    <sheet name="CO2data" sheetId="2" r:id="rId2"/>
    <sheet name="POPdata" sheetId="10" r:id="rId3"/>
    <sheet name="WorldAnalysis" sheetId="5" r:id="rId4"/>
    <sheet name="Top5Analysis" sheetId="7" r:id="rId5"/>
    <sheet name="Scenarios" sheetId="12" r:id="rId6"/>
    <sheet name="Fig1" sheetId="8" r:id="rId7"/>
    <sheet name="Fig1percapita" sheetId="11" r:id="rId8"/>
    <sheet name="Fig2" sheetId="9" r:id="rId9"/>
    <sheet name="Fig2extra" sheetId="18" r:id="rId10"/>
    <sheet name="Fig3s" sheetId="19" r:id="rId11"/>
    <sheet name="Fig3extra2" sheetId="20" r:id="rId12"/>
    <sheet name="Fig4extra" sheetId="15" r:id="rId13"/>
  </sheets>
  <definedNames>
    <definedName name="solver_adj" localSheetId="5" hidden="1">Scenarios!$B$25</definedName>
    <definedName name="solver_cvg" localSheetId="5" hidden="1">0.0001</definedName>
    <definedName name="solver_drv" localSheetId="5" hidden="1">1</definedName>
    <definedName name="solver_eng" localSheetId="5" hidden="1">1</definedName>
    <definedName name="solver_est" localSheetId="5" hidden="1">1</definedName>
    <definedName name="solver_itr" localSheetId="5" hidden="1">2147483647</definedName>
    <definedName name="solver_lhs1" localSheetId="5" hidden="1">Scenarios!$B$22</definedName>
    <definedName name="solver_lhs2" localSheetId="5" hidden="1">Scenarios!$B$25</definedName>
    <definedName name="solver_lhs3" localSheetId="5" hidden="1">Scenarios!$B$26</definedName>
    <definedName name="solver_lhs4" localSheetId="5" hidden="1">Scenarios!$B$26</definedName>
    <definedName name="solver_lhs5" localSheetId="5" hidden="1">Scenarios!$B$27</definedName>
    <definedName name="solver_lhs6" localSheetId="5" hidden="1">Scenarios!$B$27</definedName>
    <definedName name="solver_mip" localSheetId="5" hidden="1">2147483647</definedName>
    <definedName name="solver_mni" localSheetId="5" hidden="1">30</definedName>
    <definedName name="solver_mrt" localSheetId="5" hidden="1">0.075</definedName>
    <definedName name="solver_msl" localSheetId="5" hidden="1">2</definedName>
    <definedName name="solver_neg" localSheetId="5" hidden="1">2</definedName>
    <definedName name="solver_nod" localSheetId="5" hidden="1">2147483647</definedName>
    <definedName name="solver_num" localSheetId="5" hidden="1">2</definedName>
    <definedName name="solver_nwt" localSheetId="5" hidden="1">1</definedName>
    <definedName name="solver_opt" localSheetId="5" hidden="1">Scenarios!$B$36</definedName>
    <definedName name="solver_pre" localSheetId="5" hidden="1">0.000001</definedName>
    <definedName name="solver_rbv" localSheetId="5" hidden="1">1</definedName>
    <definedName name="solver_rel1" localSheetId="5" hidden="1">1</definedName>
    <definedName name="solver_rel2" localSheetId="5" hidden="1">3</definedName>
    <definedName name="solver_rel3" localSheetId="5" hidden="1">1</definedName>
    <definedName name="solver_rel4" localSheetId="5" hidden="1">3</definedName>
    <definedName name="solver_rel5" localSheetId="5" hidden="1">1</definedName>
    <definedName name="solver_rel6" localSheetId="5" hidden="1">3</definedName>
    <definedName name="solver_rhs1" localSheetId="5" hidden="1">-46</definedName>
    <definedName name="solver_rhs2" localSheetId="5" hidden="1">-200</definedName>
    <definedName name="solver_rhs3" localSheetId="5" hidden="1">0.21</definedName>
    <definedName name="solver_rhs4" localSheetId="5" hidden="1">0.09</definedName>
    <definedName name="solver_rhs5" localSheetId="5" hidden="1">86</definedName>
    <definedName name="solver_rhs6" localSheetId="5" hidden="1">6</definedName>
    <definedName name="solver_rlx" localSheetId="5" hidden="1">2</definedName>
    <definedName name="solver_rsd" localSheetId="5" hidden="1">0</definedName>
    <definedName name="solver_scl" localSheetId="5" hidden="1">1</definedName>
    <definedName name="solver_sho" localSheetId="5" hidden="1">2</definedName>
    <definedName name="solver_ssz" localSheetId="5" hidden="1">100</definedName>
    <definedName name="solver_tim" localSheetId="5" hidden="1">2147483647</definedName>
    <definedName name="solver_tol" localSheetId="5" hidden="1">0.01</definedName>
    <definedName name="solver_typ" localSheetId="5" hidden="1">3</definedName>
    <definedName name="solver_val" localSheetId="5" hidden="1">733.33</definedName>
    <definedName name="solver_ver" localSheetId="5" hidden="1">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B6" i="5" l="1"/>
  <c r="AB5" i="5"/>
  <c r="AB4" i="5"/>
  <c r="AA6" i="5"/>
  <c r="AA5" i="5"/>
  <c r="AA4" i="5"/>
  <c r="P17" i="12" l="1"/>
  <c r="Q17" i="12"/>
  <c r="O17" i="12"/>
  <c r="N19" i="12"/>
  <c r="N20" i="12"/>
  <c r="N21" i="12"/>
  <c r="N22" i="12"/>
  <c r="N23" i="12"/>
  <c r="N24" i="12"/>
  <c r="N25" i="12"/>
  <c r="N26" i="12"/>
  <c r="N27" i="12"/>
  <c r="N28" i="12"/>
  <c r="N29" i="12"/>
  <c r="N30" i="12"/>
  <c r="N31" i="12"/>
  <c r="N32" i="12"/>
  <c r="N33" i="12"/>
  <c r="N34" i="12"/>
  <c r="N35" i="12"/>
  <c r="N36" i="12"/>
  <c r="N37" i="12"/>
  <c r="N38" i="12"/>
  <c r="N39" i="12"/>
  <c r="N40" i="12"/>
  <c r="N41" i="12"/>
  <c r="N42" i="12"/>
  <c r="N43" i="12"/>
  <c r="N44" i="12"/>
  <c r="N45" i="12"/>
  <c r="N46" i="12"/>
  <c r="N47" i="12"/>
  <c r="N48" i="12"/>
  <c r="N49" i="12"/>
  <c r="N50" i="12"/>
  <c r="N51" i="12"/>
  <c r="N52" i="12"/>
  <c r="N53" i="12"/>
  <c r="N54" i="12"/>
  <c r="N55" i="12"/>
  <c r="N56" i="12"/>
  <c r="N57" i="12"/>
  <c r="N58" i="12"/>
  <c r="N59" i="12"/>
  <c r="N60" i="12"/>
  <c r="N61" i="12"/>
  <c r="N62" i="12"/>
  <c r="N63" i="12"/>
  <c r="N64" i="12"/>
  <c r="N65" i="12"/>
  <c r="N66" i="12"/>
  <c r="N67" i="12"/>
  <c r="N68" i="12"/>
  <c r="N69" i="12"/>
  <c r="N70" i="12"/>
  <c r="N71" i="12"/>
  <c r="N72" i="12"/>
  <c r="N73" i="12"/>
  <c r="N74" i="12"/>
  <c r="N75" i="12"/>
  <c r="N76" i="12"/>
  <c r="N77" i="12"/>
  <c r="N78" i="12"/>
  <c r="N79" i="12"/>
  <c r="N80" i="12"/>
  <c r="N81" i="12"/>
  <c r="N82" i="12"/>
  <c r="N83" i="12"/>
  <c r="N84" i="12"/>
  <c r="N85" i="12"/>
  <c r="N86" i="12"/>
  <c r="N87" i="12"/>
  <c r="N88" i="12"/>
  <c r="N89" i="12"/>
  <c r="N90" i="12"/>
  <c r="N91" i="12"/>
  <c r="N92" i="12"/>
  <c r="N93" i="12"/>
  <c r="N94" i="12"/>
  <c r="N95" i="12"/>
  <c r="N96" i="12"/>
  <c r="N97" i="12"/>
  <c r="N98" i="12"/>
  <c r="N99" i="12"/>
  <c r="N100" i="12"/>
  <c r="N101" i="12"/>
  <c r="N102" i="12"/>
  <c r="N103" i="12"/>
  <c r="N18" i="12"/>
  <c r="C27" i="12"/>
  <c r="M18" i="12"/>
  <c r="M19" i="12" s="1"/>
  <c r="M20" i="12" s="1"/>
  <c r="M21" i="12" s="1"/>
  <c r="M22" i="12" s="1"/>
  <c r="M23" i="12" s="1"/>
  <c r="M24" i="12" s="1"/>
  <c r="M25" i="12" s="1"/>
  <c r="M26" i="12" s="1"/>
  <c r="M27" i="12" s="1"/>
  <c r="M28" i="12" s="1"/>
  <c r="M29" i="12" s="1"/>
  <c r="M30" i="12" s="1"/>
  <c r="M31" i="12" s="1"/>
  <c r="M32" i="12" s="1"/>
  <c r="M33" i="12" s="1"/>
  <c r="M34" i="12" s="1"/>
  <c r="M35" i="12" s="1"/>
  <c r="M36" i="12" s="1"/>
  <c r="M37" i="12" s="1"/>
  <c r="M38" i="12" s="1"/>
  <c r="M39" i="12" s="1"/>
  <c r="M40" i="12" s="1"/>
  <c r="M41" i="12" s="1"/>
  <c r="M42" i="12" s="1"/>
  <c r="M43" i="12" s="1"/>
  <c r="M44" i="12" s="1"/>
  <c r="M45" i="12" s="1"/>
  <c r="M46" i="12" s="1"/>
  <c r="M47" i="12" s="1"/>
  <c r="M48" i="12" s="1"/>
  <c r="M49" i="12" s="1"/>
  <c r="M50" i="12" s="1"/>
  <c r="M51" i="12" s="1"/>
  <c r="M52" i="12" s="1"/>
  <c r="M53" i="12" s="1"/>
  <c r="M54" i="12" s="1"/>
  <c r="M55" i="12" s="1"/>
  <c r="M56" i="12" s="1"/>
  <c r="M57" i="12" s="1"/>
  <c r="M58" i="12" s="1"/>
  <c r="M59" i="12" s="1"/>
  <c r="M60" i="12" s="1"/>
  <c r="M61" i="12" s="1"/>
  <c r="M62" i="12" s="1"/>
  <c r="M63" i="12" s="1"/>
  <c r="M64" i="12" s="1"/>
  <c r="M65" i="12" s="1"/>
  <c r="M66" i="12" s="1"/>
  <c r="M67" i="12" s="1"/>
  <c r="M68" i="12" s="1"/>
  <c r="M69" i="12" s="1"/>
  <c r="M70" i="12" s="1"/>
  <c r="M71" i="12" s="1"/>
  <c r="M72" i="12" s="1"/>
  <c r="M73" i="12" s="1"/>
  <c r="M74" i="12" s="1"/>
  <c r="M75" i="12" s="1"/>
  <c r="M76" i="12" s="1"/>
  <c r="M77" i="12" s="1"/>
  <c r="M78" i="12" s="1"/>
  <c r="M79" i="12" s="1"/>
  <c r="M80" i="12" s="1"/>
  <c r="M81" i="12" s="1"/>
  <c r="M82" i="12" s="1"/>
  <c r="M83" i="12" s="1"/>
  <c r="M84" i="12" s="1"/>
  <c r="M85" i="12" s="1"/>
  <c r="M86" i="12" s="1"/>
  <c r="M87" i="12" s="1"/>
  <c r="M88" i="12" s="1"/>
  <c r="M89" i="12" s="1"/>
  <c r="M90" i="12" s="1"/>
  <c r="M91" i="12" s="1"/>
  <c r="M92" i="12" s="1"/>
  <c r="M93" i="12" s="1"/>
  <c r="M94" i="12" s="1"/>
  <c r="M95" i="12" s="1"/>
  <c r="M96" i="12" s="1"/>
  <c r="M97" i="12" s="1"/>
  <c r="M98" i="12" s="1"/>
  <c r="M99" i="12" s="1"/>
  <c r="M100" i="12" s="1"/>
  <c r="M101" i="12" s="1"/>
  <c r="M102" i="12" s="1"/>
  <c r="M103" i="12" s="1"/>
  <c r="C4" i="12"/>
  <c r="C3" i="12"/>
  <c r="B45" i="12"/>
  <c r="B46" i="12"/>
  <c r="B44" i="12"/>
  <c r="G6" i="7"/>
  <c r="H6" i="7"/>
  <c r="I6" i="7"/>
  <c r="J6" i="7"/>
  <c r="K6" i="7"/>
  <c r="G7" i="7"/>
  <c r="H7" i="7"/>
  <c r="I7" i="7"/>
  <c r="J7" i="7"/>
  <c r="K7" i="7"/>
  <c r="G8" i="7"/>
  <c r="H8" i="7"/>
  <c r="I8" i="7"/>
  <c r="J8" i="7"/>
  <c r="K8" i="7"/>
  <c r="G9" i="7"/>
  <c r="H9" i="7"/>
  <c r="I9" i="7"/>
  <c r="J9" i="7"/>
  <c r="K9" i="7"/>
  <c r="G10" i="7"/>
  <c r="H10" i="7"/>
  <c r="I10" i="7"/>
  <c r="J10" i="7"/>
  <c r="K10" i="7"/>
  <c r="G11" i="7"/>
  <c r="H11" i="7"/>
  <c r="I11" i="7"/>
  <c r="J11" i="7"/>
  <c r="K11" i="7"/>
  <c r="G12" i="7"/>
  <c r="H12" i="7"/>
  <c r="I12" i="7"/>
  <c r="J12" i="7"/>
  <c r="K12" i="7"/>
  <c r="G13" i="7"/>
  <c r="H13" i="7"/>
  <c r="I13" i="7"/>
  <c r="J13" i="7"/>
  <c r="K13" i="7"/>
  <c r="G14" i="7"/>
  <c r="H14" i="7"/>
  <c r="I14" i="7"/>
  <c r="J14" i="7"/>
  <c r="K14" i="7"/>
  <c r="G15" i="7"/>
  <c r="H15" i="7"/>
  <c r="I15" i="7"/>
  <c r="J15" i="7"/>
  <c r="K15" i="7"/>
  <c r="G16" i="7"/>
  <c r="H16" i="7"/>
  <c r="I16" i="7"/>
  <c r="J16" i="7"/>
  <c r="K16" i="7"/>
  <c r="G17" i="7"/>
  <c r="H17" i="7"/>
  <c r="I17" i="7"/>
  <c r="J17" i="7"/>
  <c r="K17" i="7"/>
  <c r="G18" i="7"/>
  <c r="H18" i="7"/>
  <c r="I18" i="7"/>
  <c r="J18" i="7"/>
  <c r="K18" i="7"/>
  <c r="G19" i="7"/>
  <c r="H19" i="7"/>
  <c r="I19" i="7"/>
  <c r="J19" i="7"/>
  <c r="K19" i="7"/>
  <c r="G20" i="7"/>
  <c r="H20" i="7"/>
  <c r="I20" i="7"/>
  <c r="J20" i="7"/>
  <c r="K20" i="7"/>
  <c r="G21" i="7"/>
  <c r="H21" i="7"/>
  <c r="I21" i="7"/>
  <c r="J21" i="7"/>
  <c r="K21" i="7"/>
  <c r="G22" i="7"/>
  <c r="H22" i="7"/>
  <c r="I22" i="7"/>
  <c r="J22" i="7"/>
  <c r="K22" i="7"/>
  <c r="G23" i="7"/>
  <c r="H23" i="7"/>
  <c r="I23" i="7"/>
  <c r="J23" i="7"/>
  <c r="K23" i="7"/>
  <c r="G24" i="7"/>
  <c r="H24" i="7"/>
  <c r="I24" i="7"/>
  <c r="J24" i="7"/>
  <c r="K24" i="7"/>
  <c r="G25" i="7"/>
  <c r="H25" i="7"/>
  <c r="I25" i="7"/>
  <c r="J25" i="7"/>
  <c r="K25" i="7"/>
  <c r="G26" i="7"/>
  <c r="H26" i="7"/>
  <c r="I26" i="7"/>
  <c r="J26" i="7"/>
  <c r="K26" i="7"/>
  <c r="G27" i="7"/>
  <c r="H27" i="7"/>
  <c r="I27" i="7"/>
  <c r="J27" i="7"/>
  <c r="K27" i="7"/>
  <c r="G28" i="7"/>
  <c r="H28" i="7"/>
  <c r="I28" i="7"/>
  <c r="J28" i="7"/>
  <c r="K28" i="7"/>
  <c r="G29" i="7"/>
  <c r="H29" i="7"/>
  <c r="I29" i="7"/>
  <c r="J29" i="7"/>
  <c r="K29" i="7"/>
  <c r="G30" i="7"/>
  <c r="H30" i="7"/>
  <c r="I30" i="7"/>
  <c r="J30" i="7"/>
  <c r="K30" i="7"/>
  <c r="G31" i="7"/>
  <c r="H31" i="7"/>
  <c r="I31" i="7"/>
  <c r="J31" i="7"/>
  <c r="K31" i="7"/>
  <c r="G32" i="7"/>
  <c r="H32" i="7"/>
  <c r="I32" i="7"/>
  <c r="J32" i="7"/>
  <c r="K32" i="7"/>
  <c r="G33" i="7"/>
  <c r="H33" i="7"/>
  <c r="I33" i="7"/>
  <c r="J33" i="7"/>
  <c r="K33" i="7"/>
  <c r="G34" i="7"/>
  <c r="H34" i="7"/>
  <c r="I34" i="7"/>
  <c r="J34" i="7"/>
  <c r="K34" i="7"/>
  <c r="G35" i="7"/>
  <c r="H35" i="7"/>
  <c r="I35" i="7"/>
  <c r="J35" i="7"/>
  <c r="K35" i="7"/>
  <c r="G36" i="7"/>
  <c r="H36" i="7"/>
  <c r="I36" i="7"/>
  <c r="J36" i="7"/>
  <c r="K36" i="7"/>
  <c r="G37" i="7"/>
  <c r="H37" i="7"/>
  <c r="I37" i="7"/>
  <c r="J37" i="7"/>
  <c r="K37" i="7"/>
  <c r="G38" i="7"/>
  <c r="H38" i="7"/>
  <c r="I38" i="7"/>
  <c r="J38" i="7"/>
  <c r="K38" i="7"/>
  <c r="G39" i="7"/>
  <c r="H39" i="7"/>
  <c r="I39" i="7"/>
  <c r="J39" i="7"/>
  <c r="K39" i="7"/>
  <c r="G40" i="7"/>
  <c r="H40" i="7"/>
  <c r="I40" i="7"/>
  <c r="J40" i="7"/>
  <c r="K40" i="7"/>
  <c r="G41" i="7"/>
  <c r="H41" i="7"/>
  <c r="I41" i="7"/>
  <c r="J41" i="7"/>
  <c r="K41" i="7"/>
  <c r="G42" i="7"/>
  <c r="H42" i="7"/>
  <c r="I42" i="7"/>
  <c r="J42" i="7"/>
  <c r="K42" i="7"/>
  <c r="G43" i="7"/>
  <c r="H43" i="7"/>
  <c r="I43" i="7"/>
  <c r="J43" i="7"/>
  <c r="K43" i="7"/>
  <c r="G44" i="7"/>
  <c r="H44" i="7"/>
  <c r="I44" i="7"/>
  <c r="J44" i="7"/>
  <c r="K44" i="7"/>
  <c r="G45" i="7"/>
  <c r="H45" i="7"/>
  <c r="I45" i="7"/>
  <c r="J45" i="7"/>
  <c r="K45" i="7"/>
  <c r="G46" i="7"/>
  <c r="H46" i="7"/>
  <c r="I46" i="7"/>
  <c r="J46" i="7"/>
  <c r="K46" i="7"/>
  <c r="G47" i="7"/>
  <c r="H47" i="7"/>
  <c r="I47" i="7"/>
  <c r="J47" i="7"/>
  <c r="K47" i="7"/>
  <c r="G48" i="7"/>
  <c r="H48" i="7"/>
  <c r="I48" i="7"/>
  <c r="J48" i="7"/>
  <c r="K48" i="7"/>
  <c r="G49" i="7"/>
  <c r="H49" i="7"/>
  <c r="I49" i="7"/>
  <c r="J49" i="7"/>
  <c r="K49" i="7"/>
  <c r="G50" i="7"/>
  <c r="H50" i="7"/>
  <c r="I50" i="7"/>
  <c r="J50" i="7"/>
  <c r="K50" i="7"/>
  <c r="G51" i="7"/>
  <c r="H51" i="7"/>
  <c r="I51" i="7"/>
  <c r="J51" i="7"/>
  <c r="K51" i="7"/>
  <c r="G52" i="7"/>
  <c r="H52" i="7"/>
  <c r="I52" i="7"/>
  <c r="J52" i="7"/>
  <c r="K52" i="7"/>
  <c r="G53" i="7"/>
  <c r="H53" i="7"/>
  <c r="I53" i="7"/>
  <c r="J53" i="7"/>
  <c r="K53" i="7"/>
  <c r="G54" i="7"/>
  <c r="H54" i="7"/>
  <c r="I54" i="7"/>
  <c r="J54" i="7"/>
  <c r="K54" i="7"/>
  <c r="G55" i="7"/>
  <c r="H55" i="7"/>
  <c r="I55" i="7"/>
  <c r="J55" i="7"/>
  <c r="K55" i="7"/>
  <c r="G56" i="7"/>
  <c r="H56" i="7"/>
  <c r="I56" i="7"/>
  <c r="J56" i="7"/>
  <c r="K56" i="7"/>
  <c r="G57" i="7"/>
  <c r="H57" i="7"/>
  <c r="I57" i="7"/>
  <c r="J57" i="7"/>
  <c r="K57" i="7"/>
  <c r="G58" i="7"/>
  <c r="H58" i="7"/>
  <c r="I58" i="7"/>
  <c r="J58" i="7"/>
  <c r="K58" i="7"/>
  <c r="G59" i="7"/>
  <c r="H59" i="7"/>
  <c r="I59" i="7"/>
  <c r="J59" i="7"/>
  <c r="K59" i="7"/>
  <c r="H5" i="7"/>
  <c r="I5" i="7"/>
  <c r="J5" i="7"/>
  <c r="K5" i="7"/>
  <c r="G5" i="7"/>
  <c r="L5" i="7" s="1"/>
  <c r="P7" i="5"/>
  <c r="B36" i="12" l="1"/>
  <c r="W18" i="12"/>
  <c r="V18" i="12"/>
  <c r="V19" i="12" s="1"/>
  <c r="V20" i="12" s="1"/>
  <c r="V21" i="12" s="1"/>
  <c r="V22" i="12" s="1"/>
  <c r="V23" i="12" s="1"/>
  <c r="V24" i="12" s="1"/>
  <c r="V25" i="12" s="1"/>
  <c r="V26" i="12" s="1"/>
  <c r="V27" i="12" s="1"/>
  <c r="V28" i="12" s="1"/>
  <c r="V29" i="12" s="1"/>
  <c r="V30" i="12" s="1"/>
  <c r="V31" i="12" s="1"/>
  <c r="V32" i="12" s="1"/>
  <c r="V33" i="12" s="1"/>
  <c r="V34" i="12" s="1"/>
  <c r="V35" i="12" s="1"/>
  <c r="V36" i="12" s="1"/>
  <c r="V37" i="12" s="1"/>
  <c r="V38" i="12" s="1"/>
  <c r="V39" i="12" s="1"/>
  <c r="V40" i="12" s="1"/>
  <c r="V41" i="12" s="1"/>
  <c r="V42" i="12" s="1"/>
  <c r="V43" i="12" s="1"/>
  <c r="V44" i="12" s="1"/>
  <c r="V45" i="12" s="1"/>
  <c r="V46" i="12" s="1"/>
  <c r="V47" i="12" s="1"/>
  <c r="V48" i="12" s="1"/>
  <c r="V49" i="12" s="1"/>
  <c r="V50" i="12" s="1"/>
  <c r="V51" i="12" s="1"/>
  <c r="V52" i="12" s="1"/>
  <c r="V53" i="12" s="1"/>
  <c r="V54" i="12" s="1"/>
  <c r="V55" i="12" s="1"/>
  <c r="V56" i="12" s="1"/>
  <c r="B10" i="12"/>
  <c r="B11" i="12"/>
  <c r="Z18" i="12"/>
  <c r="Z19" i="12" s="1"/>
  <c r="Z20" i="12" s="1"/>
  <c r="Z21" i="12" s="1"/>
  <c r="Z22" i="12" s="1"/>
  <c r="Z23" i="12" s="1"/>
  <c r="Z24" i="12" s="1"/>
  <c r="Z25" i="12" s="1"/>
  <c r="Z26" i="12" s="1"/>
  <c r="Z27" i="12" s="1"/>
  <c r="Z28" i="12" s="1"/>
  <c r="Z29" i="12" s="1"/>
  <c r="Z30" i="12" s="1"/>
  <c r="Z31" i="12" s="1"/>
  <c r="Z32" i="12" s="1"/>
  <c r="Z33" i="12" s="1"/>
  <c r="Z34" i="12" s="1"/>
  <c r="Z35" i="12" s="1"/>
  <c r="Z36" i="12" s="1"/>
  <c r="Z37" i="12" s="1"/>
  <c r="Z38" i="12" s="1"/>
  <c r="Z39" i="12" s="1"/>
  <c r="Z40" i="12" s="1"/>
  <c r="Z41" i="12" s="1"/>
  <c r="Z42" i="12" s="1"/>
  <c r="Z43" i="12" s="1"/>
  <c r="Z44" i="12" s="1"/>
  <c r="Z45" i="12" s="1"/>
  <c r="Z46" i="12" s="1"/>
  <c r="Z47" i="12" s="1"/>
  <c r="Z48" i="12" s="1"/>
  <c r="Z49" i="12" s="1"/>
  <c r="Z50" i="12" s="1"/>
  <c r="Z51" i="12" s="1"/>
  <c r="Z52" i="12" s="1"/>
  <c r="Z53" i="12" s="1"/>
  <c r="Z54" i="12" s="1"/>
  <c r="Z55" i="12" s="1"/>
  <c r="Z56" i="12" s="1"/>
  <c r="Z57" i="12" s="1"/>
  <c r="Z58" i="12" s="1"/>
  <c r="Z59" i="12" s="1"/>
  <c r="Z60" i="12" s="1"/>
  <c r="Z61" i="12" s="1"/>
  <c r="Z62" i="12" s="1"/>
  <c r="Z63" i="12" s="1"/>
  <c r="Z64" i="12" s="1"/>
  <c r="Z65" i="12" s="1"/>
  <c r="Z66" i="12" s="1"/>
  <c r="Z67" i="12" s="1"/>
  <c r="Z68" i="12" s="1"/>
  <c r="Z69" i="12" s="1"/>
  <c r="Z70" i="12" s="1"/>
  <c r="Z71" i="12" s="1"/>
  <c r="Z72" i="12" s="1"/>
  <c r="Z73" i="12" s="1"/>
  <c r="Z74" i="12" s="1"/>
  <c r="Z75" i="12" s="1"/>
  <c r="Z76" i="12" s="1"/>
  <c r="Z77" i="12" s="1"/>
  <c r="Z78" i="12" s="1"/>
  <c r="Z79" i="12" s="1"/>
  <c r="Z80" i="12" s="1"/>
  <c r="Z81" i="12" s="1"/>
  <c r="Z82" i="12" s="1"/>
  <c r="Z83" i="12" s="1"/>
  <c r="Z84" i="12" s="1"/>
  <c r="Z85" i="12" s="1"/>
  <c r="Z86" i="12" s="1"/>
  <c r="Z87" i="12" s="1"/>
  <c r="Z88" i="12" s="1"/>
  <c r="Z89" i="12" s="1"/>
  <c r="Z90" i="12" s="1"/>
  <c r="Z91" i="12" s="1"/>
  <c r="Z92" i="12" s="1"/>
  <c r="Z93" i="12" s="1"/>
  <c r="Z94" i="12" s="1"/>
  <c r="Z95" i="12" s="1"/>
  <c r="Z96" i="12" s="1"/>
  <c r="Z97" i="12" s="1"/>
  <c r="Z98" i="12" s="1"/>
  <c r="Z99" i="12" s="1"/>
  <c r="Z100" i="12" s="1"/>
  <c r="Z101" i="12" s="1"/>
  <c r="Z102" i="12" s="1"/>
  <c r="Z103" i="12" s="1"/>
  <c r="Y18" i="12"/>
  <c r="Y19" i="12" s="1"/>
  <c r="Y20" i="12" s="1"/>
  <c r="Y21" i="12" s="1"/>
  <c r="Y22" i="12" s="1"/>
  <c r="Y23" i="12" s="1"/>
  <c r="Y24" i="12" s="1"/>
  <c r="Y25" i="12" s="1"/>
  <c r="Y26" i="12" s="1"/>
  <c r="Y27" i="12" s="1"/>
  <c r="Y28" i="12" s="1"/>
  <c r="Y29" i="12" s="1"/>
  <c r="Y30" i="12" s="1"/>
  <c r="Y31" i="12" s="1"/>
  <c r="Y32" i="12" s="1"/>
  <c r="Y33" i="12" s="1"/>
  <c r="Y34" i="12" s="1"/>
  <c r="Y35" i="12" s="1"/>
  <c r="Y36" i="12" s="1"/>
  <c r="Y37" i="12" s="1"/>
  <c r="Y38" i="12" s="1"/>
  <c r="Y39" i="12" s="1"/>
  <c r="Y40" i="12" s="1"/>
  <c r="Y41" i="12" s="1"/>
  <c r="Y42" i="12" s="1"/>
  <c r="Y43" i="12" s="1"/>
  <c r="Y44" i="12" s="1"/>
  <c r="Y45" i="12" s="1"/>
  <c r="Y46" i="12" s="1"/>
  <c r="Y47" i="12" s="1"/>
  <c r="Y48" i="12" s="1"/>
  <c r="Y49" i="12" s="1"/>
  <c r="Y50" i="12" s="1"/>
  <c r="Y51" i="12" s="1"/>
  <c r="Y52" i="12" s="1"/>
  <c r="Y53" i="12" s="1"/>
  <c r="Y54" i="12" s="1"/>
  <c r="Y55" i="12" s="1"/>
  <c r="Y56" i="12" s="1"/>
  <c r="Y57" i="12" s="1"/>
  <c r="Y58" i="12" s="1"/>
  <c r="Y59" i="12" s="1"/>
  <c r="Y60" i="12" s="1"/>
  <c r="Y61" i="12" s="1"/>
  <c r="Y62" i="12" s="1"/>
  <c r="Y63" i="12" s="1"/>
  <c r="Y64" i="12" s="1"/>
  <c r="Y65" i="12" s="1"/>
  <c r="Y66" i="12" s="1"/>
  <c r="Y67" i="12" s="1"/>
  <c r="Y68" i="12" s="1"/>
  <c r="Y69" i="12" s="1"/>
  <c r="Y70" i="12" s="1"/>
  <c r="Y71" i="12" s="1"/>
  <c r="Y72" i="12" s="1"/>
  <c r="Y73" i="12" s="1"/>
  <c r="Y74" i="12" s="1"/>
  <c r="Y75" i="12" s="1"/>
  <c r="Y76" i="12" s="1"/>
  <c r="Y77" i="12" s="1"/>
  <c r="Y78" i="12" s="1"/>
  <c r="Y79" i="12" s="1"/>
  <c r="Y80" i="12" s="1"/>
  <c r="Y81" i="12" s="1"/>
  <c r="Y82" i="12" s="1"/>
  <c r="Y83" i="12" s="1"/>
  <c r="Y84" i="12" s="1"/>
  <c r="Y85" i="12" s="1"/>
  <c r="Y86" i="12" s="1"/>
  <c r="Y87" i="12" s="1"/>
  <c r="Y88" i="12" s="1"/>
  <c r="Y89" i="12" s="1"/>
  <c r="Y90" i="12" s="1"/>
  <c r="Y91" i="12" s="1"/>
  <c r="Y92" i="12" s="1"/>
  <c r="Y93" i="12" s="1"/>
  <c r="Y94" i="12" s="1"/>
  <c r="Y95" i="12" s="1"/>
  <c r="Y96" i="12" s="1"/>
  <c r="Y97" i="12" s="1"/>
  <c r="Y98" i="12" s="1"/>
  <c r="Y99" i="12" s="1"/>
  <c r="Y100" i="12" s="1"/>
  <c r="Y101" i="12" s="1"/>
  <c r="Y102" i="12" s="1"/>
  <c r="Y103" i="12" s="1"/>
  <c r="X17" i="12"/>
  <c r="X18" i="12" s="1"/>
  <c r="X19" i="12" s="1"/>
  <c r="X20" i="12" s="1"/>
  <c r="X21" i="12" s="1"/>
  <c r="X22" i="12" s="1"/>
  <c r="X23" i="12" s="1"/>
  <c r="X24" i="12" s="1"/>
  <c r="X25" i="12" s="1"/>
  <c r="X26" i="12" s="1"/>
  <c r="X27" i="12" s="1"/>
  <c r="X28" i="12" s="1"/>
  <c r="X29" i="12" s="1"/>
  <c r="X30" i="12" s="1"/>
  <c r="X31" i="12" s="1"/>
  <c r="X32" i="12" s="1"/>
  <c r="X33" i="12" s="1"/>
  <c r="X34" i="12" s="1"/>
  <c r="X35" i="12" s="1"/>
  <c r="X36" i="12" s="1"/>
  <c r="X37" i="12" s="1"/>
  <c r="X38" i="12" s="1"/>
  <c r="X39" i="12" s="1"/>
  <c r="X40" i="12" s="1"/>
  <c r="X41" i="12" s="1"/>
  <c r="X42" i="12" s="1"/>
  <c r="X43" i="12" s="1"/>
  <c r="X44" i="12" s="1"/>
  <c r="X45" i="12" s="1"/>
  <c r="X46" i="12" s="1"/>
  <c r="X47" i="12" s="1"/>
  <c r="X48" i="12" s="1"/>
  <c r="X49" i="12" s="1"/>
  <c r="X50" i="12" s="1"/>
  <c r="X51" i="12" s="1"/>
  <c r="X52" i="12" s="1"/>
  <c r="X53" i="12" s="1"/>
  <c r="X54" i="12" s="1"/>
  <c r="X55" i="12" s="1"/>
  <c r="X56" i="12" s="1"/>
  <c r="X57" i="12" s="1"/>
  <c r="X58" i="12" s="1"/>
  <c r="X59" i="12" s="1"/>
  <c r="X60" i="12" s="1"/>
  <c r="X61" i="12" s="1"/>
  <c r="X62" i="12" s="1"/>
  <c r="X63" i="12" s="1"/>
  <c r="X64" i="12" s="1"/>
  <c r="X65" i="12" s="1"/>
  <c r="X66" i="12" s="1"/>
  <c r="X67" i="12" s="1"/>
  <c r="X68" i="12" s="1"/>
  <c r="X69" i="12" s="1"/>
  <c r="X70" i="12" s="1"/>
  <c r="X71" i="12" s="1"/>
  <c r="X72" i="12" s="1"/>
  <c r="X73" i="12" s="1"/>
  <c r="X74" i="12" s="1"/>
  <c r="X75" i="12" s="1"/>
  <c r="X76" i="12" s="1"/>
  <c r="X77" i="12" s="1"/>
  <c r="X78" i="12" s="1"/>
  <c r="X79" i="12" s="1"/>
  <c r="X80" i="12" s="1"/>
  <c r="X81" i="12" s="1"/>
  <c r="X82" i="12" s="1"/>
  <c r="X83" i="12" s="1"/>
  <c r="X84" i="12" s="1"/>
  <c r="X85" i="12" s="1"/>
  <c r="X86" i="12" s="1"/>
  <c r="X87" i="12" s="1"/>
  <c r="X88" i="12" s="1"/>
  <c r="X89" i="12" s="1"/>
  <c r="X90" i="12" s="1"/>
  <c r="X91" i="12" s="1"/>
  <c r="X92" i="12" s="1"/>
  <c r="X93" i="12" s="1"/>
  <c r="X94" i="12" s="1"/>
  <c r="X95" i="12" s="1"/>
  <c r="X96" i="12" s="1"/>
  <c r="X97" i="12" s="1"/>
  <c r="X98" i="12" s="1"/>
  <c r="X99" i="12" s="1"/>
  <c r="X100" i="12" s="1"/>
  <c r="X101" i="12" s="1"/>
  <c r="X102" i="12" s="1"/>
  <c r="X103" i="12" s="1"/>
  <c r="S9" i="5"/>
  <c r="S10" i="5"/>
  <c r="S13" i="5"/>
  <c r="S14" i="5"/>
  <c r="S17" i="5"/>
  <c r="S18" i="5"/>
  <c r="S21" i="5"/>
  <c r="S22" i="5"/>
  <c r="S25" i="5"/>
  <c r="S26" i="5"/>
  <c r="S29" i="5"/>
  <c r="S30" i="5"/>
  <c r="S33" i="5"/>
  <c r="S34" i="5"/>
  <c r="S37" i="5"/>
  <c r="S38" i="5"/>
  <c r="S41" i="5"/>
  <c r="S42" i="5"/>
  <c r="S45" i="5"/>
  <c r="S46" i="5"/>
  <c r="S49" i="5"/>
  <c r="S50" i="5"/>
  <c r="S53" i="5"/>
  <c r="S54" i="5"/>
  <c r="S57" i="5"/>
  <c r="S58" i="5"/>
  <c r="R6" i="5"/>
  <c r="S6" i="5" s="1"/>
  <c r="R7" i="5"/>
  <c r="S7" i="5" s="1"/>
  <c r="R8" i="5"/>
  <c r="S8" i="5" s="1"/>
  <c r="R9" i="5"/>
  <c r="R10" i="5"/>
  <c r="R11" i="5"/>
  <c r="S11" i="5" s="1"/>
  <c r="R12" i="5"/>
  <c r="S12" i="5" s="1"/>
  <c r="R13" i="5"/>
  <c r="R14" i="5"/>
  <c r="R15" i="5"/>
  <c r="S15" i="5" s="1"/>
  <c r="R16" i="5"/>
  <c r="S16" i="5" s="1"/>
  <c r="R17" i="5"/>
  <c r="R18" i="5"/>
  <c r="R19" i="5"/>
  <c r="S19" i="5" s="1"/>
  <c r="R20" i="5"/>
  <c r="S20" i="5" s="1"/>
  <c r="R21" i="5"/>
  <c r="R22" i="5"/>
  <c r="R23" i="5"/>
  <c r="S23" i="5" s="1"/>
  <c r="R24" i="5"/>
  <c r="S24" i="5" s="1"/>
  <c r="R25" i="5"/>
  <c r="R26" i="5"/>
  <c r="R27" i="5"/>
  <c r="S27" i="5" s="1"/>
  <c r="R28" i="5"/>
  <c r="S28" i="5" s="1"/>
  <c r="R29" i="5"/>
  <c r="R30" i="5"/>
  <c r="R31" i="5"/>
  <c r="S31" i="5" s="1"/>
  <c r="R32" i="5"/>
  <c r="S32" i="5" s="1"/>
  <c r="R33" i="5"/>
  <c r="R34" i="5"/>
  <c r="R35" i="5"/>
  <c r="S35" i="5" s="1"/>
  <c r="R36" i="5"/>
  <c r="S36" i="5" s="1"/>
  <c r="R37" i="5"/>
  <c r="R38" i="5"/>
  <c r="R39" i="5"/>
  <c r="S39" i="5" s="1"/>
  <c r="R40" i="5"/>
  <c r="S40" i="5" s="1"/>
  <c r="R41" i="5"/>
  <c r="R42" i="5"/>
  <c r="R43" i="5"/>
  <c r="S43" i="5" s="1"/>
  <c r="R44" i="5"/>
  <c r="S44" i="5" s="1"/>
  <c r="R45" i="5"/>
  <c r="R46" i="5"/>
  <c r="R47" i="5"/>
  <c r="S47" i="5" s="1"/>
  <c r="R48" i="5"/>
  <c r="S48" i="5" s="1"/>
  <c r="R49" i="5"/>
  <c r="R50" i="5"/>
  <c r="R51" i="5"/>
  <c r="S51" i="5" s="1"/>
  <c r="R52" i="5"/>
  <c r="S52" i="5" s="1"/>
  <c r="R53" i="5"/>
  <c r="R54" i="5"/>
  <c r="R55" i="5"/>
  <c r="Y4" i="5" s="1"/>
  <c r="R56" i="5"/>
  <c r="S56" i="5" s="1"/>
  <c r="R57" i="5"/>
  <c r="R58" i="5"/>
  <c r="R59" i="5"/>
  <c r="S59" i="5" s="1"/>
  <c r="R5" i="5"/>
  <c r="V57" i="12" l="1"/>
  <c r="V58" i="12" s="1"/>
  <c r="V59" i="12" s="1"/>
  <c r="V60" i="12" s="1"/>
  <c r="V61" i="12" s="1"/>
  <c r="V62" i="12" s="1"/>
  <c r="V63" i="12" s="1"/>
  <c r="V64" i="12" s="1"/>
  <c r="V65" i="12" s="1"/>
  <c r="V66" i="12" s="1"/>
  <c r="V67" i="12" s="1"/>
  <c r="V68" i="12" s="1"/>
  <c r="V69" i="12" s="1"/>
  <c r="V70" i="12" s="1"/>
  <c r="V71" i="12" s="1"/>
  <c r="V72" i="12" s="1"/>
  <c r="V73" i="12" s="1"/>
  <c r="V74" i="12" s="1"/>
  <c r="V75" i="12" s="1"/>
  <c r="V76" i="12" s="1"/>
  <c r="V77" i="12" s="1"/>
  <c r="V78" i="12" s="1"/>
  <c r="V79" i="12" s="1"/>
  <c r="V80" i="12" s="1"/>
  <c r="V81" i="12" s="1"/>
  <c r="V82" i="12" s="1"/>
  <c r="V83" i="12" s="1"/>
  <c r="V84" i="12" s="1"/>
  <c r="V85" i="12" s="1"/>
  <c r="V86" i="12" s="1"/>
  <c r="V87" i="12" s="1"/>
  <c r="V88" i="12" s="1"/>
  <c r="V89" i="12" s="1"/>
  <c r="V90" i="12" s="1"/>
  <c r="V91" i="12" s="1"/>
  <c r="V92" i="12" s="1"/>
  <c r="V93" i="12" s="1"/>
  <c r="V94" i="12" s="1"/>
  <c r="V95" i="12" s="1"/>
  <c r="V96" i="12" s="1"/>
  <c r="V97" i="12" s="1"/>
  <c r="V98" i="12" s="1"/>
  <c r="V99" i="12" s="1"/>
  <c r="V100" i="12" s="1"/>
  <c r="V101" i="12" s="1"/>
  <c r="V102" i="12" s="1"/>
  <c r="V103" i="12" s="1"/>
  <c r="B35" i="12"/>
  <c r="V6" i="5"/>
  <c r="Z6" i="5" s="1"/>
  <c r="Y5" i="5"/>
  <c r="Y6" i="5"/>
  <c r="S55" i="5"/>
  <c r="V4" i="5" s="1"/>
  <c r="Z4" i="5" s="1"/>
  <c r="AE4" i="12"/>
  <c r="AE5" i="12"/>
  <c r="AE6" i="12"/>
  <c r="AE7" i="12"/>
  <c r="AE8" i="12"/>
  <c r="AE9" i="12"/>
  <c r="AE10" i="12"/>
  <c r="AE11" i="12"/>
  <c r="AE12" i="12"/>
  <c r="AE13" i="12"/>
  <c r="AE14" i="12"/>
  <c r="AE15" i="12"/>
  <c r="AE16" i="12"/>
  <c r="AE17" i="12"/>
  <c r="AE3" i="12"/>
  <c r="K19" i="12"/>
  <c r="Q19" i="12" s="1"/>
  <c r="K20" i="12"/>
  <c r="Q20" i="12" s="1"/>
  <c r="K21" i="12"/>
  <c r="Q21" i="12" s="1"/>
  <c r="K22" i="12"/>
  <c r="Q22" i="12" s="1"/>
  <c r="K23" i="12"/>
  <c r="Q23" i="12" s="1"/>
  <c r="K24" i="12"/>
  <c r="Q24" i="12" s="1"/>
  <c r="K25" i="12"/>
  <c r="Q25" i="12" s="1"/>
  <c r="K26" i="12"/>
  <c r="Q26" i="12" s="1"/>
  <c r="K27" i="12"/>
  <c r="Q27" i="12" s="1"/>
  <c r="K28" i="12"/>
  <c r="Q28" i="12" s="1"/>
  <c r="K29" i="12"/>
  <c r="Q29" i="12" s="1"/>
  <c r="K30" i="12"/>
  <c r="Q30" i="12" s="1"/>
  <c r="K31" i="12"/>
  <c r="Q31" i="12" s="1"/>
  <c r="K32" i="12"/>
  <c r="Q32" i="12" s="1"/>
  <c r="K33" i="12"/>
  <c r="Q33" i="12" s="1"/>
  <c r="K34" i="12"/>
  <c r="Q34" i="12" s="1"/>
  <c r="K35" i="12"/>
  <c r="Q35" i="12" s="1"/>
  <c r="K36" i="12"/>
  <c r="Q36" i="12" s="1"/>
  <c r="K37" i="12"/>
  <c r="Q37" i="12" s="1"/>
  <c r="K38" i="12"/>
  <c r="Q38" i="12" s="1"/>
  <c r="K39" i="12"/>
  <c r="Q39" i="12" s="1"/>
  <c r="K40" i="12"/>
  <c r="Q40" i="12" s="1"/>
  <c r="K41" i="12"/>
  <c r="Q41" i="12" s="1"/>
  <c r="K42" i="12"/>
  <c r="Q42" i="12" s="1"/>
  <c r="K43" i="12"/>
  <c r="Q43" i="12" s="1"/>
  <c r="K44" i="12"/>
  <c r="Q44" i="12" s="1"/>
  <c r="K45" i="12"/>
  <c r="Q45" i="12" s="1"/>
  <c r="K46" i="12"/>
  <c r="Q46" i="12" s="1"/>
  <c r="K47" i="12"/>
  <c r="Q47" i="12" s="1"/>
  <c r="K48" i="12"/>
  <c r="Q48" i="12" s="1"/>
  <c r="K49" i="12"/>
  <c r="Q49" i="12" s="1"/>
  <c r="K50" i="12"/>
  <c r="Q50" i="12" s="1"/>
  <c r="K51" i="12"/>
  <c r="Q51" i="12" s="1"/>
  <c r="K52" i="12"/>
  <c r="Q52" i="12" s="1"/>
  <c r="K53" i="12"/>
  <c r="Q53" i="12" s="1"/>
  <c r="K54" i="12"/>
  <c r="Q54" i="12" s="1"/>
  <c r="K55" i="12"/>
  <c r="Q55" i="12" s="1"/>
  <c r="K56" i="12"/>
  <c r="Q56" i="12" s="1"/>
  <c r="K57" i="12"/>
  <c r="Q57" i="12" s="1"/>
  <c r="K58" i="12"/>
  <c r="Q58" i="12" s="1"/>
  <c r="K59" i="12"/>
  <c r="Q59" i="12" s="1"/>
  <c r="K60" i="12"/>
  <c r="Q60" i="12" s="1"/>
  <c r="K61" i="12"/>
  <c r="Q61" i="12" s="1"/>
  <c r="K62" i="12"/>
  <c r="Q62" i="12" s="1"/>
  <c r="K63" i="12"/>
  <c r="Q63" i="12" s="1"/>
  <c r="K64" i="12"/>
  <c r="Q64" i="12" s="1"/>
  <c r="K65" i="12"/>
  <c r="Q65" i="12" s="1"/>
  <c r="K66" i="12"/>
  <c r="Q66" i="12" s="1"/>
  <c r="K67" i="12"/>
  <c r="Q67" i="12" s="1"/>
  <c r="K68" i="12"/>
  <c r="Q68" i="12" s="1"/>
  <c r="K69" i="12"/>
  <c r="Q69" i="12" s="1"/>
  <c r="K70" i="12"/>
  <c r="Q70" i="12" s="1"/>
  <c r="K71" i="12"/>
  <c r="Q71" i="12" s="1"/>
  <c r="K72" i="12"/>
  <c r="Q72" i="12" s="1"/>
  <c r="K73" i="12"/>
  <c r="Q73" i="12" s="1"/>
  <c r="K74" i="12"/>
  <c r="Q74" i="12" s="1"/>
  <c r="K75" i="12"/>
  <c r="Q75" i="12" s="1"/>
  <c r="K76" i="12"/>
  <c r="Q76" i="12" s="1"/>
  <c r="K77" i="12"/>
  <c r="Q77" i="12" s="1"/>
  <c r="K78" i="12"/>
  <c r="Q78" i="12" s="1"/>
  <c r="K79" i="12"/>
  <c r="Q79" i="12" s="1"/>
  <c r="K80" i="12"/>
  <c r="Q80" i="12" s="1"/>
  <c r="K81" i="12"/>
  <c r="Q81" i="12" s="1"/>
  <c r="K82" i="12"/>
  <c r="Q82" i="12" s="1"/>
  <c r="K83" i="12"/>
  <c r="Q83" i="12" s="1"/>
  <c r="K84" i="12"/>
  <c r="Q84" i="12" s="1"/>
  <c r="K85" i="12"/>
  <c r="Q85" i="12" s="1"/>
  <c r="K86" i="12"/>
  <c r="Q86" i="12" s="1"/>
  <c r="K87" i="12"/>
  <c r="Q87" i="12" s="1"/>
  <c r="K88" i="12"/>
  <c r="Q88" i="12" s="1"/>
  <c r="K89" i="12"/>
  <c r="Q89" i="12" s="1"/>
  <c r="K90" i="12"/>
  <c r="Q90" i="12" s="1"/>
  <c r="K91" i="12"/>
  <c r="Q91" i="12" s="1"/>
  <c r="K92" i="12"/>
  <c r="Q92" i="12" s="1"/>
  <c r="K93" i="12"/>
  <c r="Q93" i="12" s="1"/>
  <c r="K94" i="12"/>
  <c r="Q94" i="12" s="1"/>
  <c r="K95" i="12"/>
  <c r="Q95" i="12" s="1"/>
  <c r="K96" i="12"/>
  <c r="Q96" i="12" s="1"/>
  <c r="K97" i="12"/>
  <c r="Q97" i="12" s="1"/>
  <c r="K98" i="12"/>
  <c r="Q98" i="12" s="1"/>
  <c r="K99" i="12"/>
  <c r="Q99" i="12" s="1"/>
  <c r="K100" i="12"/>
  <c r="Q100" i="12" s="1"/>
  <c r="K101" i="12"/>
  <c r="Q101" i="12" s="1"/>
  <c r="K102" i="12"/>
  <c r="Q102" i="12" s="1"/>
  <c r="K103" i="12"/>
  <c r="Q103" i="12" s="1"/>
  <c r="K18" i="12"/>
  <c r="Q18" i="12" s="1"/>
  <c r="J18" i="12"/>
  <c r="P18" i="12" s="1"/>
  <c r="C24" i="12"/>
  <c r="B33" i="12" l="1"/>
  <c r="J19" i="12"/>
  <c r="P19" i="12" s="1"/>
  <c r="AF18" i="12"/>
  <c r="AG18" i="12"/>
  <c r="AH18" i="12"/>
  <c r="AF19" i="12"/>
  <c r="V5" i="5"/>
  <c r="Z5" i="5" s="1"/>
  <c r="P8" i="5"/>
  <c r="P9" i="5"/>
  <c r="P10" i="5"/>
  <c r="P11" i="5"/>
  <c r="P12" i="5"/>
  <c r="P13" i="5"/>
  <c r="P14" i="5"/>
  <c r="P15" i="5"/>
  <c r="P16" i="5"/>
  <c r="P17" i="5"/>
  <c r="P18" i="5"/>
  <c r="P19" i="5"/>
  <c r="P20" i="5"/>
  <c r="P21" i="5"/>
  <c r="P22" i="5"/>
  <c r="P23" i="5"/>
  <c r="P24" i="5"/>
  <c r="P25" i="5"/>
  <c r="P26" i="5"/>
  <c r="P27" i="5"/>
  <c r="P28" i="5"/>
  <c r="P29" i="5"/>
  <c r="P30" i="5"/>
  <c r="P31" i="5"/>
  <c r="P32" i="5"/>
  <c r="P33" i="5"/>
  <c r="P34" i="5"/>
  <c r="P35" i="5"/>
  <c r="P36" i="5"/>
  <c r="P37" i="5"/>
  <c r="P38" i="5"/>
  <c r="P39" i="5"/>
  <c r="P40" i="5"/>
  <c r="P41" i="5"/>
  <c r="P42" i="5"/>
  <c r="P43" i="5"/>
  <c r="P44" i="5"/>
  <c r="P45" i="5"/>
  <c r="P46" i="5"/>
  <c r="P47" i="5"/>
  <c r="P48" i="5"/>
  <c r="P49" i="5"/>
  <c r="P50" i="5"/>
  <c r="P51" i="5"/>
  <c r="P52" i="5"/>
  <c r="P53" i="5"/>
  <c r="P54" i="5"/>
  <c r="P55" i="5"/>
  <c r="P56" i="5"/>
  <c r="P57" i="5"/>
  <c r="P58" i="5"/>
  <c r="P59" i="5"/>
  <c r="J20" i="12" l="1"/>
  <c r="W19" i="12"/>
  <c r="AH19" i="12"/>
  <c r="AF20" i="12"/>
  <c r="AH20" i="12"/>
  <c r="AG19" i="12"/>
  <c r="B41" i="12"/>
  <c r="AC18" i="12" s="1"/>
  <c r="AI18" i="12" s="1"/>
  <c r="C65" i="5"/>
  <c r="T18" i="12"/>
  <c r="S18" i="12"/>
  <c r="AG20" i="12" l="1"/>
  <c r="P20" i="12"/>
  <c r="J21" i="12"/>
  <c r="P21" i="12" s="1"/>
  <c r="W20" i="12"/>
  <c r="AD18" i="12"/>
  <c r="AJ18" i="12" s="1"/>
  <c r="T19" i="12"/>
  <c r="T20" i="12" s="1"/>
  <c r="T21" i="12" s="1"/>
  <c r="T22" i="12" s="1"/>
  <c r="T23" i="12" s="1"/>
  <c r="T24" i="12" s="1"/>
  <c r="T25" i="12" s="1"/>
  <c r="T26" i="12" s="1"/>
  <c r="T27" i="12" s="1"/>
  <c r="T28" i="12" s="1"/>
  <c r="T29" i="12" s="1"/>
  <c r="T30" i="12" s="1"/>
  <c r="T31" i="12" s="1"/>
  <c r="T32" i="12" s="1"/>
  <c r="T33" i="12" s="1"/>
  <c r="T34" i="12" s="1"/>
  <c r="T35" i="12" s="1"/>
  <c r="T36" i="12" s="1"/>
  <c r="T37" i="12" s="1"/>
  <c r="T38" i="12" s="1"/>
  <c r="T39" i="12" s="1"/>
  <c r="T40" i="12" s="1"/>
  <c r="T41" i="12" s="1"/>
  <c r="T42" i="12" s="1"/>
  <c r="T43" i="12" s="1"/>
  <c r="T44" i="12" s="1"/>
  <c r="T45" i="12" s="1"/>
  <c r="T46" i="12" s="1"/>
  <c r="T47" i="12" s="1"/>
  <c r="T48" i="12" s="1"/>
  <c r="T49" i="12" s="1"/>
  <c r="T50" i="12" s="1"/>
  <c r="T51" i="12" s="1"/>
  <c r="T52" i="12" s="1"/>
  <c r="T53" i="12" s="1"/>
  <c r="T54" i="12" s="1"/>
  <c r="T55" i="12" s="1"/>
  <c r="T56" i="12" s="1"/>
  <c r="T57" i="12" s="1"/>
  <c r="T58" i="12" s="1"/>
  <c r="T59" i="12" s="1"/>
  <c r="T60" i="12" s="1"/>
  <c r="T61" i="12" s="1"/>
  <c r="T62" i="12" s="1"/>
  <c r="T63" i="12" s="1"/>
  <c r="T64" i="12" s="1"/>
  <c r="T65" i="12" s="1"/>
  <c r="T66" i="12" s="1"/>
  <c r="T67" i="12" s="1"/>
  <c r="T68" i="12" s="1"/>
  <c r="T69" i="12" s="1"/>
  <c r="T70" i="12" s="1"/>
  <c r="T71" i="12" s="1"/>
  <c r="T72" i="12" s="1"/>
  <c r="T73" i="12" s="1"/>
  <c r="T74" i="12" s="1"/>
  <c r="T75" i="12" s="1"/>
  <c r="T76" i="12" s="1"/>
  <c r="T77" i="12" s="1"/>
  <c r="T78" i="12" s="1"/>
  <c r="T79" i="12" s="1"/>
  <c r="T80" i="12" s="1"/>
  <c r="T81" i="12" s="1"/>
  <c r="T82" i="12" s="1"/>
  <c r="T83" i="12" s="1"/>
  <c r="T84" i="12" s="1"/>
  <c r="T85" i="12" s="1"/>
  <c r="T86" i="12" s="1"/>
  <c r="T87" i="12" s="1"/>
  <c r="T88" i="12" s="1"/>
  <c r="T89" i="12" s="1"/>
  <c r="T90" i="12" s="1"/>
  <c r="T91" i="12" s="1"/>
  <c r="T92" i="12" s="1"/>
  <c r="T93" i="12" s="1"/>
  <c r="T94" i="12" s="1"/>
  <c r="T95" i="12" s="1"/>
  <c r="T96" i="12" s="1"/>
  <c r="T97" i="12" s="1"/>
  <c r="T98" i="12" s="1"/>
  <c r="T99" i="12" s="1"/>
  <c r="T100" i="12" s="1"/>
  <c r="T101" i="12" s="1"/>
  <c r="T102" i="12" s="1"/>
  <c r="T103" i="12" s="1"/>
  <c r="AF21" i="12" l="1"/>
  <c r="W21" i="12"/>
  <c r="AG21" i="12"/>
  <c r="AH21" i="12"/>
  <c r="J22" i="12"/>
  <c r="P22" i="12" s="1"/>
  <c r="AD19" i="12"/>
  <c r="AJ19" i="12" s="1"/>
  <c r="AC19" i="12"/>
  <c r="AI19" i="12" s="1"/>
  <c r="S19" i="12"/>
  <c r="S20" i="12" s="1"/>
  <c r="W22" i="12" l="1"/>
  <c r="J23" i="12"/>
  <c r="P23" i="12" s="1"/>
  <c r="AH22" i="12"/>
  <c r="AG22" i="12"/>
  <c r="AF22" i="12"/>
  <c r="AD20" i="12"/>
  <c r="AJ20" i="12" s="1"/>
  <c r="AC20" i="12"/>
  <c r="AI20" i="12" s="1"/>
  <c r="B5" i="12"/>
  <c r="B6" i="12"/>
  <c r="B2" i="5"/>
  <c r="D2" i="5" s="1"/>
  <c r="E25" i="12" l="1"/>
  <c r="E22" i="12"/>
  <c r="W23" i="12"/>
  <c r="AH23" i="12"/>
  <c r="AG23" i="12"/>
  <c r="AF23" i="12"/>
  <c r="J24" i="12"/>
  <c r="P24" i="12" s="1"/>
  <c r="B14" i="12"/>
  <c r="B15" i="12"/>
  <c r="AD21" i="12"/>
  <c r="AJ21" i="12" s="1"/>
  <c r="AC21" i="12"/>
  <c r="AI21" i="12" s="1"/>
  <c r="S21" i="12"/>
  <c r="S22" i="12" s="1"/>
  <c r="D6" i="5"/>
  <c r="D7" i="5"/>
  <c r="D8" i="5"/>
  <c r="D9" i="5"/>
  <c r="D10" i="5"/>
  <c r="G10" i="5" s="1"/>
  <c r="J10" i="5" s="1"/>
  <c r="D11" i="5"/>
  <c r="D12" i="5"/>
  <c r="D13" i="5"/>
  <c r="D14" i="5"/>
  <c r="D15" i="5"/>
  <c r="D16" i="5"/>
  <c r="D17" i="5"/>
  <c r="D18" i="5"/>
  <c r="D19" i="5"/>
  <c r="D20" i="5"/>
  <c r="D21" i="5"/>
  <c r="D22" i="5"/>
  <c r="D23" i="5"/>
  <c r="D24" i="5"/>
  <c r="D25" i="5"/>
  <c r="D26" i="5"/>
  <c r="D27" i="5"/>
  <c r="D28" i="5"/>
  <c r="D29" i="5"/>
  <c r="D30" i="5"/>
  <c r="D31" i="5"/>
  <c r="D32" i="5"/>
  <c r="D33" i="5"/>
  <c r="D34" i="5"/>
  <c r="D35" i="5"/>
  <c r="D36" i="5"/>
  <c r="D37" i="5"/>
  <c r="D38" i="5"/>
  <c r="D39" i="5"/>
  <c r="D40" i="5"/>
  <c r="D41" i="5"/>
  <c r="D42" i="5"/>
  <c r="D43" i="5"/>
  <c r="D44" i="5"/>
  <c r="D45" i="5"/>
  <c r="D46" i="5"/>
  <c r="D47" i="5"/>
  <c r="D48" i="5"/>
  <c r="D49" i="5"/>
  <c r="D50" i="5"/>
  <c r="D51" i="5"/>
  <c r="D52" i="5"/>
  <c r="D53" i="5"/>
  <c r="D54" i="5"/>
  <c r="D55" i="5"/>
  <c r="D56" i="5"/>
  <c r="D57" i="5"/>
  <c r="D58" i="5"/>
  <c r="D59" i="5"/>
  <c r="D5" i="5"/>
  <c r="L19" i="12" l="1"/>
  <c r="L23" i="12"/>
  <c r="L27" i="12"/>
  <c r="L31" i="12"/>
  <c r="L35" i="12"/>
  <c r="L39" i="12"/>
  <c r="L43" i="12"/>
  <c r="L47" i="12"/>
  <c r="L51" i="12"/>
  <c r="L55" i="12"/>
  <c r="L59" i="12"/>
  <c r="L63" i="12"/>
  <c r="L67" i="12"/>
  <c r="L71" i="12"/>
  <c r="L75" i="12"/>
  <c r="L79" i="12"/>
  <c r="L83" i="12"/>
  <c r="L87" i="12"/>
  <c r="L91" i="12"/>
  <c r="L95" i="12"/>
  <c r="L99" i="12"/>
  <c r="L103" i="12"/>
  <c r="L20" i="12"/>
  <c r="L24" i="12"/>
  <c r="L28" i="12"/>
  <c r="L32" i="12"/>
  <c r="L36" i="12"/>
  <c r="L40" i="12"/>
  <c r="L44" i="12"/>
  <c r="L48" i="12"/>
  <c r="L52" i="12"/>
  <c r="L56" i="12"/>
  <c r="L60" i="12"/>
  <c r="L64" i="12"/>
  <c r="L68" i="12"/>
  <c r="L72" i="12"/>
  <c r="L76" i="12"/>
  <c r="L80" i="12"/>
  <c r="L84" i="12"/>
  <c r="L88" i="12"/>
  <c r="L92" i="12"/>
  <c r="L96" i="12"/>
  <c r="L100" i="12"/>
  <c r="L18" i="12"/>
  <c r="L26" i="12"/>
  <c r="L46" i="12"/>
  <c r="L54" i="12"/>
  <c r="L62" i="12"/>
  <c r="L70" i="12"/>
  <c r="L78" i="12"/>
  <c r="L86" i="12"/>
  <c r="L94" i="12"/>
  <c r="L102" i="12"/>
  <c r="L21" i="12"/>
  <c r="L25" i="12"/>
  <c r="L29" i="12"/>
  <c r="L33" i="12"/>
  <c r="L37" i="12"/>
  <c r="L41" i="12"/>
  <c r="L45" i="12"/>
  <c r="L49" i="12"/>
  <c r="L53" i="12"/>
  <c r="L57" i="12"/>
  <c r="L61" i="12"/>
  <c r="L65" i="12"/>
  <c r="L69" i="12"/>
  <c r="L73" i="12"/>
  <c r="L77" i="12"/>
  <c r="L81" i="12"/>
  <c r="L85" i="12"/>
  <c r="L89" i="12"/>
  <c r="L93" i="12"/>
  <c r="L97" i="12"/>
  <c r="L101" i="12"/>
  <c r="L22" i="12"/>
  <c r="L30" i="12"/>
  <c r="L34" i="12"/>
  <c r="L38" i="12"/>
  <c r="L42" i="12"/>
  <c r="L50" i="12"/>
  <c r="L58" i="12"/>
  <c r="L66" i="12"/>
  <c r="L74" i="12"/>
  <c r="L82" i="12"/>
  <c r="L90" i="12"/>
  <c r="L98" i="12"/>
  <c r="W24" i="12"/>
  <c r="AG24" i="12"/>
  <c r="AF24" i="12"/>
  <c r="J25" i="12"/>
  <c r="P25" i="12" s="1"/>
  <c r="AH24" i="12"/>
  <c r="I21" i="12"/>
  <c r="O21" i="12" s="1"/>
  <c r="I25" i="12"/>
  <c r="I29" i="12"/>
  <c r="I33" i="12"/>
  <c r="O33" i="12" s="1"/>
  <c r="I37" i="12"/>
  <c r="O37" i="12" s="1"/>
  <c r="I41" i="12"/>
  <c r="I45" i="12"/>
  <c r="AB45" i="12" s="1"/>
  <c r="I49" i="12"/>
  <c r="O49" i="12" s="1"/>
  <c r="I53" i="12"/>
  <c r="I57" i="12"/>
  <c r="I61" i="12"/>
  <c r="I65" i="12"/>
  <c r="I69" i="12"/>
  <c r="I73" i="12"/>
  <c r="I77" i="12"/>
  <c r="I81" i="12"/>
  <c r="I85" i="12"/>
  <c r="I89" i="12"/>
  <c r="I93" i="12"/>
  <c r="I97" i="12"/>
  <c r="I101" i="12"/>
  <c r="I22" i="12"/>
  <c r="I26" i="12"/>
  <c r="O26" i="12" s="1"/>
  <c r="I30" i="12"/>
  <c r="I34" i="12"/>
  <c r="I38" i="12"/>
  <c r="I42" i="12"/>
  <c r="I46" i="12"/>
  <c r="I50" i="12"/>
  <c r="I54" i="12"/>
  <c r="I58" i="12"/>
  <c r="O58" i="12" s="1"/>
  <c r="I62" i="12"/>
  <c r="I66" i="12"/>
  <c r="I70" i="12"/>
  <c r="O70" i="12" s="1"/>
  <c r="I74" i="12"/>
  <c r="I78" i="12"/>
  <c r="I82" i="12"/>
  <c r="I86" i="12"/>
  <c r="I90" i="12"/>
  <c r="O90" i="12" s="1"/>
  <c r="I94" i="12"/>
  <c r="I98" i="12"/>
  <c r="I102" i="12"/>
  <c r="O102" i="12" s="1"/>
  <c r="I24" i="12"/>
  <c r="AB24" i="12" s="1"/>
  <c r="I32" i="12"/>
  <c r="O32" i="12" s="1"/>
  <c r="I40" i="12"/>
  <c r="I48" i="12"/>
  <c r="I56" i="12"/>
  <c r="I64" i="12"/>
  <c r="I72" i="12"/>
  <c r="I80" i="12"/>
  <c r="I88" i="12"/>
  <c r="AB88" i="12" s="1"/>
  <c r="I92" i="12"/>
  <c r="O92" i="12" s="1"/>
  <c r="I19" i="12"/>
  <c r="I23" i="12"/>
  <c r="I27" i="12"/>
  <c r="I31" i="12"/>
  <c r="I35" i="12"/>
  <c r="I39" i="12"/>
  <c r="I43" i="12"/>
  <c r="I47" i="12"/>
  <c r="I51" i="12"/>
  <c r="I55" i="12"/>
  <c r="I59" i="12"/>
  <c r="I63" i="12"/>
  <c r="I67" i="12"/>
  <c r="I71" i="12"/>
  <c r="I75" i="12"/>
  <c r="I79" i="12"/>
  <c r="I83" i="12"/>
  <c r="I87" i="12"/>
  <c r="I91" i="12"/>
  <c r="I95" i="12"/>
  <c r="I99" i="12"/>
  <c r="I103" i="12"/>
  <c r="I20" i="12"/>
  <c r="I28" i="12"/>
  <c r="I36" i="12"/>
  <c r="I44" i="12"/>
  <c r="O44" i="12" s="1"/>
  <c r="I52" i="12"/>
  <c r="I60" i="12"/>
  <c r="I68" i="12"/>
  <c r="I76" i="12"/>
  <c r="O76" i="12" s="1"/>
  <c r="I84" i="12"/>
  <c r="I96" i="12"/>
  <c r="I18" i="12"/>
  <c r="O18" i="12" s="1"/>
  <c r="I100" i="12"/>
  <c r="AB27" i="12"/>
  <c r="AB31" i="12"/>
  <c r="AB43" i="12"/>
  <c r="AB71" i="12"/>
  <c r="AB25" i="12"/>
  <c r="AB29" i="12"/>
  <c r="AB33" i="12"/>
  <c r="AB61" i="12"/>
  <c r="AB77" i="12"/>
  <c r="AB93" i="12"/>
  <c r="AB38" i="12"/>
  <c r="AB54" i="12"/>
  <c r="AB90" i="12"/>
  <c r="AB102" i="12"/>
  <c r="AB48" i="12"/>
  <c r="AB80" i="12"/>
  <c r="AB73" i="12"/>
  <c r="AB89" i="12"/>
  <c r="AB74" i="12"/>
  <c r="AB86" i="12"/>
  <c r="G6" i="5"/>
  <c r="G45" i="5"/>
  <c r="J45" i="5" s="1"/>
  <c r="G13" i="5"/>
  <c r="J13" i="5" s="1"/>
  <c r="G58" i="5"/>
  <c r="J58" i="5" s="1"/>
  <c r="M58" i="5" s="1"/>
  <c r="G54" i="5"/>
  <c r="J54" i="5" s="1"/>
  <c r="G50" i="5"/>
  <c r="J50" i="5" s="1"/>
  <c r="G46" i="5"/>
  <c r="J46" i="5" s="1"/>
  <c r="G42" i="5"/>
  <c r="J42" i="5" s="1"/>
  <c r="M42" i="5" s="1"/>
  <c r="G38" i="5"/>
  <c r="J38" i="5" s="1"/>
  <c r="G34" i="5"/>
  <c r="J34" i="5" s="1"/>
  <c r="G30" i="5"/>
  <c r="J30" i="5" s="1"/>
  <c r="G26" i="5"/>
  <c r="J26" i="5" s="1"/>
  <c r="G22" i="5"/>
  <c r="J22" i="5" s="1"/>
  <c r="G18" i="5"/>
  <c r="J18" i="5" s="1"/>
  <c r="G14" i="5"/>
  <c r="J14" i="5" s="1"/>
  <c r="M14" i="5" s="1"/>
  <c r="G56" i="5"/>
  <c r="J56" i="5" s="1"/>
  <c r="G52" i="5"/>
  <c r="J52" i="5" s="1"/>
  <c r="G48" i="5"/>
  <c r="J48" i="5" s="1"/>
  <c r="G44" i="5"/>
  <c r="J44" i="5" s="1"/>
  <c r="M45" i="5" s="1"/>
  <c r="G40" i="5"/>
  <c r="J40" i="5" s="1"/>
  <c r="G36" i="5"/>
  <c r="J36" i="5" s="1"/>
  <c r="G32" i="5"/>
  <c r="J32" i="5" s="1"/>
  <c r="G28" i="5"/>
  <c r="J28" i="5" s="1"/>
  <c r="G24" i="5"/>
  <c r="J24" i="5" s="1"/>
  <c r="G20" i="5"/>
  <c r="J20" i="5" s="1"/>
  <c r="G16" i="5"/>
  <c r="J16" i="5" s="1"/>
  <c r="G12" i="5"/>
  <c r="J12" i="5" s="1"/>
  <c r="G8" i="5"/>
  <c r="J8" i="5" s="1"/>
  <c r="M8" i="5" s="1"/>
  <c r="G29" i="5"/>
  <c r="J29" i="5" s="1"/>
  <c r="J6" i="5"/>
  <c r="G57" i="5"/>
  <c r="J57" i="5" s="1"/>
  <c r="G53" i="5"/>
  <c r="J53" i="5" s="1"/>
  <c r="M54" i="5" s="1"/>
  <c r="G49" i="5"/>
  <c r="J49" i="5" s="1"/>
  <c r="G41" i="5"/>
  <c r="J41" i="5" s="1"/>
  <c r="G37" i="5"/>
  <c r="J37" i="5" s="1"/>
  <c r="M37" i="5" s="1"/>
  <c r="G33" i="5"/>
  <c r="J33" i="5" s="1"/>
  <c r="M33" i="5" s="1"/>
  <c r="G25" i="5"/>
  <c r="J25" i="5" s="1"/>
  <c r="G21" i="5"/>
  <c r="J21" i="5" s="1"/>
  <c r="M21" i="5" s="1"/>
  <c r="G17" i="5"/>
  <c r="J17" i="5" s="1"/>
  <c r="G9" i="5"/>
  <c r="J9" i="5" s="1"/>
  <c r="M10" i="5" s="1"/>
  <c r="M34" i="5"/>
  <c r="G59" i="5"/>
  <c r="J59" i="5" s="1"/>
  <c r="G55" i="5"/>
  <c r="J55" i="5" s="1"/>
  <c r="G51" i="5"/>
  <c r="J51" i="5" s="1"/>
  <c r="M51" i="5" s="1"/>
  <c r="G47" i="5"/>
  <c r="J47" i="5" s="1"/>
  <c r="G43" i="5"/>
  <c r="J43" i="5" s="1"/>
  <c r="G39" i="5"/>
  <c r="J39" i="5" s="1"/>
  <c r="G35" i="5"/>
  <c r="J35" i="5" s="1"/>
  <c r="M35" i="5" s="1"/>
  <c r="G31" i="5"/>
  <c r="J31" i="5" s="1"/>
  <c r="M32" i="5" s="1"/>
  <c r="G27" i="5"/>
  <c r="J27" i="5" s="1"/>
  <c r="G23" i="5"/>
  <c r="J23" i="5" s="1"/>
  <c r="M24" i="5" s="1"/>
  <c r="G19" i="5"/>
  <c r="J19" i="5" s="1"/>
  <c r="M19" i="5" s="1"/>
  <c r="G15" i="5"/>
  <c r="J15" i="5" s="1"/>
  <c r="G11" i="5"/>
  <c r="J11" i="5" s="1"/>
  <c r="M11" i="5" s="1"/>
  <c r="G7" i="5"/>
  <c r="J7" i="5" s="1"/>
  <c r="M13" i="5"/>
  <c r="M48" i="5"/>
  <c r="M40" i="5"/>
  <c r="M16" i="5"/>
  <c r="M53" i="5"/>
  <c r="M17" i="5"/>
  <c r="AD22" i="12"/>
  <c r="AJ22" i="12" s="1"/>
  <c r="AC22" i="12"/>
  <c r="AI22" i="12" s="1"/>
  <c r="AB22" i="12"/>
  <c r="AB41" i="12"/>
  <c r="AB76" i="12"/>
  <c r="AB100" i="12"/>
  <c r="AB57" i="12"/>
  <c r="AB56" i="12"/>
  <c r="AB103" i="12"/>
  <c r="AB87" i="12"/>
  <c r="AB55" i="12"/>
  <c r="AB39" i="12"/>
  <c r="AB23" i="12"/>
  <c r="AB30" i="12"/>
  <c r="AB44" i="12"/>
  <c r="AB42" i="12"/>
  <c r="AB26" i="12"/>
  <c r="AB70" i="12"/>
  <c r="Q7" i="7"/>
  <c r="R7" i="7"/>
  <c r="S7" i="7"/>
  <c r="T7" i="7"/>
  <c r="U7" i="7"/>
  <c r="Q8" i="7"/>
  <c r="R8" i="7"/>
  <c r="S8" i="7"/>
  <c r="T8" i="7"/>
  <c r="U8" i="7"/>
  <c r="Q9" i="7"/>
  <c r="R9" i="7"/>
  <c r="S9" i="7"/>
  <c r="T9" i="7"/>
  <c r="U9" i="7"/>
  <c r="Q10" i="7"/>
  <c r="R10" i="7"/>
  <c r="S10" i="7"/>
  <c r="T10" i="7"/>
  <c r="U10" i="7"/>
  <c r="Q11" i="7"/>
  <c r="R11" i="7"/>
  <c r="S11" i="7"/>
  <c r="T11" i="7"/>
  <c r="U11" i="7"/>
  <c r="Q12" i="7"/>
  <c r="R12" i="7"/>
  <c r="S12" i="7"/>
  <c r="T12" i="7"/>
  <c r="U12" i="7"/>
  <c r="Q13" i="7"/>
  <c r="R13" i="7"/>
  <c r="S13" i="7"/>
  <c r="T13" i="7"/>
  <c r="U13" i="7"/>
  <c r="Q14" i="7"/>
  <c r="R14" i="7"/>
  <c r="S14" i="7"/>
  <c r="T14" i="7"/>
  <c r="U14" i="7"/>
  <c r="Q15" i="7"/>
  <c r="R15" i="7"/>
  <c r="S15" i="7"/>
  <c r="T15" i="7"/>
  <c r="U15" i="7"/>
  <c r="Q16" i="7"/>
  <c r="R16" i="7"/>
  <c r="S16" i="7"/>
  <c r="T16" i="7"/>
  <c r="U16" i="7"/>
  <c r="Q17" i="7"/>
  <c r="R17" i="7"/>
  <c r="S17" i="7"/>
  <c r="T17" i="7"/>
  <c r="U17" i="7"/>
  <c r="Q18" i="7"/>
  <c r="R18" i="7"/>
  <c r="S18" i="7"/>
  <c r="T18" i="7"/>
  <c r="U18" i="7"/>
  <c r="Q19" i="7"/>
  <c r="R19" i="7"/>
  <c r="S19" i="7"/>
  <c r="T19" i="7"/>
  <c r="U19" i="7"/>
  <c r="Q20" i="7"/>
  <c r="R20" i="7"/>
  <c r="S20" i="7"/>
  <c r="T20" i="7"/>
  <c r="U20" i="7"/>
  <c r="AY20" i="7" s="1"/>
  <c r="Q21" i="7"/>
  <c r="R21" i="7"/>
  <c r="AV21" i="7" s="1"/>
  <c r="S21" i="7"/>
  <c r="AW21" i="7" s="1"/>
  <c r="T21" i="7"/>
  <c r="AX21" i="7" s="1"/>
  <c r="U21" i="7"/>
  <c r="Q22" i="7"/>
  <c r="AU22" i="7" s="1"/>
  <c r="R22" i="7"/>
  <c r="AV22" i="7" s="1"/>
  <c r="S22" i="7"/>
  <c r="AW22" i="7" s="1"/>
  <c r="T22" i="7"/>
  <c r="U22" i="7"/>
  <c r="AY22" i="7" s="1"/>
  <c r="Q23" i="7"/>
  <c r="AU23" i="7" s="1"/>
  <c r="R23" i="7"/>
  <c r="AV23" i="7" s="1"/>
  <c r="S23" i="7"/>
  <c r="T23" i="7"/>
  <c r="AX23" i="7" s="1"/>
  <c r="U23" i="7"/>
  <c r="AY23" i="7" s="1"/>
  <c r="Q24" i="7"/>
  <c r="AU24" i="7" s="1"/>
  <c r="R24" i="7"/>
  <c r="S24" i="7"/>
  <c r="AW24" i="7" s="1"/>
  <c r="T24" i="7"/>
  <c r="AX24" i="7" s="1"/>
  <c r="U24" i="7"/>
  <c r="AY24" i="7" s="1"/>
  <c r="Q25" i="7"/>
  <c r="R25" i="7"/>
  <c r="AV25" i="7" s="1"/>
  <c r="S25" i="7"/>
  <c r="AW25" i="7" s="1"/>
  <c r="T25" i="7"/>
  <c r="AX25" i="7" s="1"/>
  <c r="U25" i="7"/>
  <c r="Q26" i="7"/>
  <c r="AU26" i="7" s="1"/>
  <c r="R26" i="7"/>
  <c r="BA26" i="7" s="1"/>
  <c r="S26" i="7"/>
  <c r="AW26" i="7" s="1"/>
  <c r="T26" i="7"/>
  <c r="U26" i="7"/>
  <c r="AY26" i="7" s="1"/>
  <c r="Q27" i="7"/>
  <c r="AU27" i="7" s="1"/>
  <c r="R27" i="7"/>
  <c r="AV27" i="7" s="1"/>
  <c r="S27" i="7"/>
  <c r="T27" i="7"/>
  <c r="AX27" i="7" s="1"/>
  <c r="U27" i="7"/>
  <c r="AY27" i="7" s="1"/>
  <c r="Q28" i="7"/>
  <c r="AU28" i="7" s="1"/>
  <c r="R28" i="7"/>
  <c r="S28" i="7"/>
  <c r="AW28" i="7" s="1"/>
  <c r="T28" i="7"/>
  <c r="AX28" i="7" s="1"/>
  <c r="U28" i="7"/>
  <c r="AY28" i="7" s="1"/>
  <c r="Q29" i="7"/>
  <c r="R29" i="7"/>
  <c r="AV29" i="7" s="1"/>
  <c r="S29" i="7"/>
  <c r="AW29" i="7" s="1"/>
  <c r="T29" i="7"/>
  <c r="AX29" i="7" s="1"/>
  <c r="U29" i="7"/>
  <c r="Q30" i="7"/>
  <c r="AU30" i="7" s="1"/>
  <c r="R30" i="7"/>
  <c r="AV30" i="7" s="1"/>
  <c r="S30" i="7"/>
  <c r="AW30" i="7" s="1"/>
  <c r="T30" i="7"/>
  <c r="U30" i="7"/>
  <c r="AY30" i="7" s="1"/>
  <c r="Q31" i="7"/>
  <c r="AU31" i="7" s="1"/>
  <c r="R31" i="7"/>
  <c r="AV31" i="7" s="1"/>
  <c r="S31" i="7"/>
  <c r="T31" i="7"/>
  <c r="AX31" i="7" s="1"/>
  <c r="U31" i="7"/>
  <c r="AY31" i="7" s="1"/>
  <c r="Q32" i="7"/>
  <c r="AU32" i="7" s="1"/>
  <c r="R32" i="7"/>
  <c r="S32" i="7"/>
  <c r="AW32" i="7" s="1"/>
  <c r="T32" i="7"/>
  <c r="AX32" i="7" s="1"/>
  <c r="U32" i="7"/>
  <c r="AY32" i="7" s="1"/>
  <c r="Q33" i="7"/>
  <c r="R33" i="7"/>
  <c r="AV33" i="7" s="1"/>
  <c r="S33" i="7"/>
  <c r="AW33" i="7" s="1"/>
  <c r="T33" i="7"/>
  <c r="AX33" i="7" s="1"/>
  <c r="U33" i="7"/>
  <c r="Q34" i="7"/>
  <c r="AU34" i="7" s="1"/>
  <c r="R34" i="7"/>
  <c r="AV34" i="7" s="1"/>
  <c r="S34" i="7"/>
  <c r="AW34" i="7" s="1"/>
  <c r="T34" i="7"/>
  <c r="U34" i="7"/>
  <c r="AY34" i="7" s="1"/>
  <c r="Q35" i="7"/>
  <c r="AU35" i="7" s="1"/>
  <c r="R35" i="7"/>
  <c r="AV35" i="7" s="1"/>
  <c r="S35" i="7"/>
  <c r="T35" i="7"/>
  <c r="AX35" i="7" s="1"/>
  <c r="U35" i="7"/>
  <c r="AY35" i="7" s="1"/>
  <c r="Q36" i="7"/>
  <c r="AU36" i="7" s="1"/>
  <c r="R36" i="7"/>
  <c r="S36" i="7"/>
  <c r="AW36" i="7" s="1"/>
  <c r="T36" i="7"/>
  <c r="AX36" i="7" s="1"/>
  <c r="U36" i="7"/>
  <c r="AY36" i="7" s="1"/>
  <c r="Q37" i="7"/>
  <c r="R37" i="7"/>
  <c r="AV37" i="7" s="1"/>
  <c r="S37" i="7"/>
  <c r="AW37" i="7" s="1"/>
  <c r="T37" i="7"/>
  <c r="AX37" i="7" s="1"/>
  <c r="U37" i="7"/>
  <c r="Q38" i="7"/>
  <c r="AU38" i="7" s="1"/>
  <c r="R38" i="7"/>
  <c r="AV38" i="7" s="1"/>
  <c r="S38" i="7"/>
  <c r="AW38" i="7" s="1"/>
  <c r="T38" i="7"/>
  <c r="U38" i="7"/>
  <c r="AY38" i="7" s="1"/>
  <c r="Q39" i="7"/>
  <c r="AU39" i="7" s="1"/>
  <c r="R39" i="7"/>
  <c r="AV39" i="7" s="1"/>
  <c r="S39" i="7"/>
  <c r="T39" i="7"/>
  <c r="AX39" i="7" s="1"/>
  <c r="U39" i="7"/>
  <c r="AY39" i="7" s="1"/>
  <c r="Q40" i="7"/>
  <c r="AU40" i="7" s="1"/>
  <c r="R40" i="7"/>
  <c r="S40" i="7"/>
  <c r="AW40" i="7" s="1"/>
  <c r="T40" i="7"/>
  <c r="AX40" i="7" s="1"/>
  <c r="U40" i="7"/>
  <c r="AY40" i="7" s="1"/>
  <c r="Q41" i="7"/>
  <c r="R41" i="7"/>
  <c r="AV41" i="7" s="1"/>
  <c r="S41" i="7"/>
  <c r="AW41" i="7" s="1"/>
  <c r="T41" i="7"/>
  <c r="AX41" i="7" s="1"/>
  <c r="U41" i="7"/>
  <c r="Q42" i="7"/>
  <c r="AU42" i="7" s="1"/>
  <c r="R42" i="7"/>
  <c r="AV42" i="7" s="1"/>
  <c r="S42" i="7"/>
  <c r="BB42" i="7" s="1"/>
  <c r="T42" i="7"/>
  <c r="U42" i="7"/>
  <c r="AY42" i="7" s="1"/>
  <c r="Q43" i="7"/>
  <c r="AU43" i="7" s="1"/>
  <c r="R43" i="7"/>
  <c r="AV43" i="7" s="1"/>
  <c r="S43" i="7"/>
  <c r="T43" i="7"/>
  <c r="AX43" i="7" s="1"/>
  <c r="U43" i="7"/>
  <c r="AY43" i="7" s="1"/>
  <c r="Q44" i="7"/>
  <c r="AU44" i="7" s="1"/>
  <c r="R44" i="7"/>
  <c r="S44" i="7"/>
  <c r="AW44" i="7" s="1"/>
  <c r="T44" i="7"/>
  <c r="AX44" i="7" s="1"/>
  <c r="U44" i="7"/>
  <c r="AY44" i="7" s="1"/>
  <c r="Q45" i="7"/>
  <c r="R45" i="7"/>
  <c r="AV45" i="7" s="1"/>
  <c r="S45" i="7"/>
  <c r="AW45" i="7" s="1"/>
  <c r="T45" i="7"/>
  <c r="AX45" i="7" s="1"/>
  <c r="U45" i="7"/>
  <c r="BD45" i="7" s="1"/>
  <c r="Q46" i="7"/>
  <c r="AU46" i="7" s="1"/>
  <c r="R46" i="7"/>
  <c r="AV46" i="7" s="1"/>
  <c r="S46" i="7"/>
  <c r="AW46" i="7" s="1"/>
  <c r="T46" i="7"/>
  <c r="U46" i="7"/>
  <c r="AY46" i="7" s="1"/>
  <c r="Q47" i="7"/>
  <c r="AZ47" i="7" s="1"/>
  <c r="R47" i="7"/>
  <c r="AV47" i="7" s="1"/>
  <c r="S47" i="7"/>
  <c r="T47" i="7"/>
  <c r="AX47" i="7" s="1"/>
  <c r="U47" i="7"/>
  <c r="AY47" i="7" s="1"/>
  <c r="Q48" i="7"/>
  <c r="AU48" i="7" s="1"/>
  <c r="R48" i="7"/>
  <c r="S48" i="7"/>
  <c r="AW48" i="7" s="1"/>
  <c r="T48" i="7"/>
  <c r="AX48" i="7" s="1"/>
  <c r="U48" i="7"/>
  <c r="AY48" i="7" s="1"/>
  <c r="Q49" i="7"/>
  <c r="R49" i="7"/>
  <c r="AV49" i="7" s="1"/>
  <c r="S49" i="7"/>
  <c r="AW49" i="7" s="1"/>
  <c r="T49" i="7"/>
  <c r="AX49" i="7" s="1"/>
  <c r="U49" i="7"/>
  <c r="Q50" i="7"/>
  <c r="AU50" i="7" s="1"/>
  <c r="R50" i="7"/>
  <c r="AV50" i="7" s="1"/>
  <c r="S50" i="7"/>
  <c r="BB50" i="7" s="1"/>
  <c r="T50" i="7"/>
  <c r="U50" i="7"/>
  <c r="AY50" i="7" s="1"/>
  <c r="Q51" i="7"/>
  <c r="AU51" i="7" s="1"/>
  <c r="R51" i="7"/>
  <c r="AV51" i="7" s="1"/>
  <c r="S51" i="7"/>
  <c r="T51" i="7"/>
  <c r="AX51" i="7" s="1"/>
  <c r="U51" i="7"/>
  <c r="AY51" i="7" s="1"/>
  <c r="Q52" i="7"/>
  <c r="AU52" i="7" s="1"/>
  <c r="R52" i="7"/>
  <c r="S52" i="7"/>
  <c r="AW52" i="7" s="1"/>
  <c r="T52" i="7"/>
  <c r="AX52" i="7" s="1"/>
  <c r="U52" i="7"/>
  <c r="AY52" i="7" s="1"/>
  <c r="Q53" i="7"/>
  <c r="R53" i="7"/>
  <c r="AV53" i="7" s="1"/>
  <c r="S53" i="7"/>
  <c r="AW53" i="7" s="1"/>
  <c r="T53" i="7"/>
  <c r="AX53" i="7" s="1"/>
  <c r="U53" i="7"/>
  <c r="BD53" i="7" s="1"/>
  <c r="Q54" i="7"/>
  <c r="AU54" i="7" s="1"/>
  <c r="R54" i="7"/>
  <c r="AV54" i="7" s="1"/>
  <c r="S54" i="7"/>
  <c r="AW54" i="7" s="1"/>
  <c r="T54" i="7"/>
  <c r="U54" i="7"/>
  <c r="AY54" i="7" s="1"/>
  <c r="Q55" i="7"/>
  <c r="AZ55" i="7" s="1"/>
  <c r="R55" i="7"/>
  <c r="AV55" i="7" s="1"/>
  <c r="S55" i="7"/>
  <c r="T55" i="7"/>
  <c r="AX55" i="7" s="1"/>
  <c r="U55" i="7"/>
  <c r="AY55" i="7" s="1"/>
  <c r="Q56" i="7"/>
  <c r="AU56" i="7" s="1"/>
  <c r="R56" i="7"/>
  <c r="S56" i="7"/>
  <c r="AW56" i="7" s="1"/>
  <c r="T56" i="7"/>
  <c r="AX56" i="7" s="1"/>
  <c r="U56" i="7"/>
  <c r="AY56" i="7" s="1"/>
  <c r="Q57" i="7"/>
  <c r="R57" i="7"/>
  <c r="AV57" i="7" s="1"/>
  <c r="S57" i="7"/>
  <c r="AW57" i="7" s="1"/>
  <c r="T57" i="7"/>
  <c r="AX57" i="7" s="1"/>
  <c r="U57" i="7"/>
  <c r="Q58" i="7"/>
  <c r="AU58" i="7" s="1"/>
  <c r="R58" i="7"/>
  <c r="AV58" i="7" s="1"/>
  <c r="S58" i="7"/>
  <c r="AW58" i="7" s="1"/>
  <c r="T58" i="7"/>
  <c r="U58" i="7"/>
  <c r="AY58" i="7" s="1"/>
  <c r="Q59" i="7"/>
  <c r="AU59" i="7" s="1"/>
  <c r="R59" i="7"/>
  <c r="AV59" i="7" s="1"/>
  <c r="S59" i="7"/>
  <c r="T59" i="7"/>
  <c r="AX59" i="7" s="1"/>
  <c r="U59" i="7"/>
  <c r="AY59" i="7" s="1"/>
  <c r="R6" i="7"/>
  <c r="AV6" i="7" s="1"/>
  <c r="S6" i="7"/>
  <c r="T6" i="7"/>
  <c r="AX6" i="7" s="1"/>
  <c r="U6" i="7"/>
  <c r="Q6" i="7"/>
  <c r="AB92" i="12" l="1"/>
  <c r="AB32" i="12"/>
  <c r="O84" i="12"/>
  <c r="O52" i="12"/>
  <c r="O20" i="12"/>
  <c r="O91" i="12"/>
  <c r="O75" i="12"/>
  <c r="O59" i="12"/>
  <c r="O43" i="12"/>
  <c r="O27" i="12"/>
  <c r="O74" i="12"/>
  <c r="O42" i="12"/>
  <c r="AB75" i="12"/>
  <c r="AB49" i="12"/>
  <c r="AB58" i="12"/>
  <c r="O100" i="12"/>
  <c r="O103" i="12"/>
  <c r="O87" i="12"/>
  <c r="O71" i="12"/>
  <c r="O55" i="12"/>
  <c r="O39" i="12"/>
  <c r="O23" i="12"/>
  <c r="O80" i="12"/>
  <c r="O48" i="12"/>
  <c r="O86" i="12"/>
  <c r="O54" i="12"/>
  <c r="O38" i="12"/>
  <c r="O22" i="12"/>
  <c r="O89" i="12"/>
  <c r="O73" i="12"/>
  <c r="O57" i="12"/>
  <c r="O41" i="12"/>
  <c r="O25" i="12"/>
  <c r="AB84" i="12"/>
  <c r="AB99" i="12"/>
  <c r="O99" i="12"/>
  <c r="AB51" i="12"/>
  <c r="O51" i="12"/>
  <c r="AB72" i="12"/>
  <c r="O72" i="12"/>
  <c r="AB82" i="12"/>
  <c r="O82" i="12"/>
  <c r="AB34" i="12"/>
  <c r="O34" i="12"/>
  <c r="AB69" i="12"/>
  <c r="O69" i="12"/>
  <c r="AB52" i="12"/>
  <c r="AB21" i="12"/>
  <c r="AB20" i="12"/>
  <c r="AB91" i="12"/>
  <c r="AB96" i="12"/>
  <c r="O96" i="12"/>
  <c r="AB60" i="12"/>
  <c r="O60" i="12"/>
  <c r="AB28" i="12"/>
  <c r="O28" i="12"/>
  <c r="AB95" i="12"/>
  <c r="O95" i="12"/>
  <c r="AB79" i="12"/>
  <c r="O79" i="12"/>
  <c r="AB63" i="12"/>
  <c r="O63" i="12"/>
  <c r="AB47" i="12"/>
  <c r="O47" i="12"/>
  <c r="O31" i="12"/>
  <c r="AB64" i="12"/>
  <c r="O64" i="12"/>
  <c r="AB94" i="12"/>
  <c r="O94" i="12"/>
  <c r="AB78" i="12"/>
  <c r="O78" i="12"/>
  <c r="AB62" i="12"/>
  <c r="O62" i="12"/>
  <c r="AB46" i="12"/>
  <c r="O46" i="12"/>
  <c r="O30" i="12"/>
  <c r="AB97" i="12"/>
  <c r="O97" i="12"/>
  <c r="AB81" i="12"/>
  <c r="O81" i="12"/>
  <c r="AB65" i="12"/>
  <c r="O65" i="12"/>
  <c r="AB36" i="12"/>
  <c r="O36" i="12"/>
  <c r="AB67" i="12"/>
  <c r="O67" i="12"/>
  <c r="AB19" i="12"/>
  <c r="O19" i="12"/>
  <c r="AB98" i="12"/>
  <c r="O98" i="12"/>
  <c r="AB50" i="12"/>
  <c r="O50" i="12"/>
  <c r="AB85" i="12"/>
  <c r="O85" i="12"/>
  <c r="AB53" i="12"/>
  <c r="O53" i="12"/>
  <c r="AB37" i="12"/>
  <c r="O88" i="12"/>
  <c r="O56" i="12"/>
  <c r="O24" i="12"/>
  <c r="O93" i="12"/>
  <c r="O77" i="12"/>
  <c r="O61" i="12"/>
  <c r="O45" i="12"/>
  <c r="O29" i="12"/>
  <c r="AB68" i="12"/>
  <c r="O68" i="12"/>
  <c r="AB83" i="12"/>
  <c r="O83" i="12"/>
  <c r="AB35" i="12"/>
  <c r="O35" i="12"/>
  <c r="AB40" i="12"/>
  <c r="O40" i="12"/>
  <c r="AB66" i="12"/>
  <c r="O66" i="12"/>
  <c r="AB101" i="12"/>
  <c r="O101" i="12"/>
  <c r="AB59" i="12"/>
  <c r="U18" i="12"/>
  <c r="U19" i="12" s="1"/>
  <c r="U20" i="12" s="1"/>
  <c r="U21" i="12" s="1"/>
  <c r="U22" i="12" s="1"/>
  <c r="U23" i="12" s="1"/>
  <c r="U24" i="12" s="1"/>
  <c r="U25" i="12" s="1"/>
  <c r="U26" i="12" s="1"/>
  <c r="U27" i="12" s="1"/>
  <c r="U28" i="12" s="1"/>
  <c r="U29" i="12" s="1"/>
  <c r="U30" i="12" s="1"/>
  <c r="U31" i="12" s="1"/>
  <c r="U32" i="12" s="1"/>
  <c r="U33" i="12" s="1"/>
  <c r="U34" i="12" s="1"/>
  <c r="U35" i="12" s="1"/>
  <c r="U36" i="12" s="1"/>
  <c r="U37" i="12" s="1"/>
  <c r="U38" i="12" s="1"/>
  <c r="U39" i="12" s="1"/>
  <c r="U40" i="12" s="1"/>
  <c r="U41" i="12" s="1"/>
  <c r="U42" i="12" s="1"/>
  <c r="U43" i="12" s="1"/>
  <c r="U44" i="12" s="1"/>
  <c r="U45" i="12" s="1"/>
  <c r="U46" i="12" s="1"/>
  <c r="U47" i="12" s="1"/>
  <c r="U48" i="12" s="1"/>
  <c r="U49" i="12" s="1"/>
  <c r="U50" i="12" s="1"/>
  <c r="U51" i="12" s="1"/>
  <c r="U52" i="12" s="1"/>
  <c r="U53" i="12" s="1"/>
  <c r="U54" i="12" s="1"/>
  <c r="U55" i="12" s="1"/>
  <c r="U56" i="12" s="1"/>
  <c r="U57" i="12" s="1"/>
  <c r="U58" i="12" s="1"/>
  <c r="U59" i="12" s="1"/>
  <c r="U60" i="12" s="1"/>
  <c r="U61" i="12" s="1"/>
  <c r="U62" i="12" s="1"/>
  <c r="U63" i="12" s="1"/>
  <c r="U64" i="12" s="1"/>
  <c r="U65" i="12" s="1"/>
  <c r="U66" i="12" s="1"/>
  <c r="U67" i="12" s="1"/>
  <c r="U68" i="12" s="1"/>
  <c r="U69" i="12" s="1"/>
  <c r="U70" i="12" s="1"/>
  <c r="U71" i="12" s="1"/>
  <c r="U72" i="12" s="1"/>
  <c r="U73" i="12" s="1"/>
  <c r="U74" i="12" s="1"/>
  <c r="U75" i="12" s="1"/>
  <c r="U76" i="12" s="1"/>
  <c r="U77" i="12" s="1"/>
  <c r="U78" i="12" s="1"/>
  <c r="U79" i="12" s="1"/>
  <c r="U80" i="12" s="1"/>
  <c r="U81" i="12" s="1"/>
  <c r="U82" i="12" s="1"/>
  <c r="U83" i="12" s="1"/>
  <c r="U84" i="12" s="1"/>
  <c r="U85" i="12" s="1"/>
  <c r="U86" i="12" s="1"/>
  <c r="U87" i="12" s="1"/>
  <c r="U88" i="12" s="1"/>
  <c r="U89" i="12" s="1"/>
  <c r="U90" i="12" s="1"/>
  <c r="U91" i="12" s="1"/>
  <c r="U92" i="12" s="1"/>
  <c r="U93" i="12" s="1"/>
  <c r="U94" i="12" s="1"/>
  <c r="U95" i="12" s="1"/>
  <c r="U96" i="12" s="1"/>
  <c r="U97" i="12" s="1"/>
  <c r="U98" i="12" s="1"/>
  <c r="U99" i="12" s="1"/>
  <c r="U100" i="12" s="1"/>
  <c r="U101" i="12" s="1"/>
  <c r="U102" i="12" s="1"/>
  <c r="U103" i="12" s="1"/>
  <c r="B34" i="12"/>
  <c r="W25" i="12"/>
  <c r="J26" i="12"/>
  <c r="P26" i="12" s="1"/>
  <c r="AG25" i="12"/>
  <c r="AH25" i="12"/>
  <c r="AF25" i="12"/>
  <c r="AB18" i="12"/>
  <c r="B31" i="12"/>
  <c r="R18" i="12"/>
  <c r="R19" i="12" s="1"/>
  <c r="R20" i="12" s="1"/>
  <c r="R21" i="12" s="1"/>
  <c r="R22" i="12" s="1"/>
  <c r="R23" i="12" s="1"/>
  <c r="R24" i="12" s="1"/>
  <c r="R25" i="12" s="1"/>
  <c r="R26" i="12" s="1"/>
  <c r="R27" i="12" s="1"/>
  <c r="R28" i="12" s="1"/>
  <c r="R29" i="12" s="1"/>
  <c r="R30" i="12" s="1"/>
  <c r="R31" i="12" s="1"/>
  <c r="R32" i="12" s="1"/>
  <c r="R33" i="12" s="1"/>
  <c r="R34" i="12" s="1"/>
  <c r="R35" i="12" s="1"/>
  <c r="R36" i="12" s="1"/>
  <c r="R37" i="12" s="1"/>
  <c r="R38" i="12" s="1"/>
  <c r="R39" i="12" s="1"/>
  <c r="R40" i="12" s="1"/>
  <c r="R41" i="12" s="1"/>
  <c r="R42" i="12" s="1"/>
  <c r="R43" i="12" s="1"/>
  <c r="R44" i="12" s="1"/>
  <c r="R45" i="12" s="1"/>
  <c r="R46" i="12" s="1"/>
  <c r="R47" i="12" s="1"/>
  <c r="R48" i="12" s="1"/>
  <c r="R49" i="12" s="1"/>
  <c r="R50" i="12" s="1"/>
  <c r="R51" i="12" s="1"/>
  <c r="R52" i="12" s="1"/>
  <c r="R53" i="12" s="1"/>
  <c r="R54" i="12" s="1"/>
  <c r="R55" i="12" s="1"/>
  <c r="R56" i="12" s="1"/>
  <c r="R57" i="12" s="1"/>
  <c r="R58" i="12" s="1"/>
  <c r="R59" i="12" s="1"/>
  <c r="R60" i="12" s="1"/>
  <c r="R61" i="12" s="1"/>
  <c r="R62" i="12" s="1"/>
  <c r="R63" i="12" s="1"/>
  <c r="R64" i="12" s="1"/>
  <c r="R65" i="12" s="1"/>
  <c r="R66" i="12" s="1"/>
  <c r="R67" i="12" s="1"/>
  <c r="R68" i="12" s="1"/>
  <c r="R69" i="12" s="1"/>
  <c r="R70" i="12" s="1"/>
  <c r="R71" i="12" s="1"/>
  <c r="R72" i="12" s="1"/>
  <c r="R73" i="12" s="1"/>
  <c r="R74" i="12" s="1"/>
  <c r="R75" i="12" s="1"/>
  <c r="R76" i="12" s="1"/>
  <c r="R77" i="12" s="1"/>
  <c r="R78" i="12" s="1"/>
  <c r="R79" i="12" s="1"/>
  <c r="R80" i="12" s="1"/>
  <c r="R81" i="12" s="1"/>
  <c r="R82" i="12" s="1"/>
  <c r="R83" i="12" s="1"/>
  <c r="R84" i="12" s="1"/>
  <c r="R85" i="12" s="1"/>
  <c r="R86" i="12" s="1"/>
  <c r="R87" i="12" s="1"/>
  <c r="R88" i="12" s="1"/>
  <c r="R89" i="12" s="1"/>
  <c r="R90" i="12" s="1"/>
  <c r="R91" i="12" s="1"/>
  <c r="R92" i="12" s="1"/>
  <c r="R93" i="12" s="1"/>
  <c r="R94" i="12" s="1"/>
  <c r="R95" i="12" s="1"/>
  <c r="R96" i="12" s="1"/>
  <c r="R97" i="12" s="1"/>
  <c r="R98" i="12" s="1"/>
  <c r="R99" i="12" s="1"/>
  <c r="R100" i="12" s="1"/>
  <c r="R101" i="12" s="1"/>
  <c r="R102" i="12" s="1"/>
  <c r="R103" i="12" s="1"/>
  <c r="AF6" i="7"/>
  <c r="AZ6" i="7"/>
  <c r="AJ6" i="7"/>
  <c r="BD6" i="7"/>
  <c r="AH6" i="7"/>
  <c r="BB6" i="7"/>
  <c r="AH59" i="7"/>
  <c r="BB59" i="7"/>
  <c r="AI58" i="7"/>
  <c r="BC58" i="7"/>
  <c r="AJ57" i="7"/>
  <c r="BD57" i="7"/>
  <c r="AF57" i="7"/>
  <c r="AZ57" i="7"/>
  <c r="AG56" i="7"/>
  <c r="BA56" i="7"/>
  <c r="AH55" i="7"/>
  <c r="BB55" i="7"/>
  <c r="AI54" i="7"/>
  <c r="BC54" i="7"/>
  <c r="AF53" i="7"/>
  <c r="AZ53" i="7"/>
  <c r="AG52" i="7"/>
  <c r="BA52" i="7"/>
  <c r="AH51" i="7"/>
  <c r="BB51" i="7"/>
  <c r="AI50" i="7"/>
  <c r="BC50" i="7"/>
  <c r="AJ49" i="7"/>
  <c r="BD49" i="7"/>
  <c r="AF49" i="7"/>
  <c r="AZ49" i="7"/>
  <c r="AG48" i="7"/>
  <c r="BA48" i="7"/>
  <c r="AH47" i="7"/>
  <c r="BB47" i="7"/>
  <c r="AI46" i="7"/>
  <c r="BC46" i="7"/>
  <c r="AF45" i="7"/>
  <c r="AZ45" i="7"/>
  <c r="AG44" i="7"/>
  <c r="BA44" i="7"/>
  <c r="AH43" i="7"/>
  <c r="BB43" i="7"/>
  <c r="AI42" i="7"/>
  <c r="BC42" i="7"/>
  <c r="AJ41" i="7"/>
  <c r="BD41" i="7"/>
  <c r="AF41" i="7"/>
  <c r="AZ41" i="7"/>
  <c r="AG40" i="7"/>
  <c r="BA40" i="7"/>
  <c r="AH39" i="7"/>
  <c r="BB39" i="7"/>
  <c r="AI38" i="7"/>
  <c r="BC38" i="7"/>
  <c r="AJ37" i="7"/>
  <c r="BD37" i="7"/>
  <c r="AF37" i="7"/>
  <c r="AZ37" i="7"/>
  <c r="AG36" i="7"/>
  <c r="BA36" i="7"/>
  <c r="AH35" i="7"/>
  <c r="BB35" i="7"/>
  <c r="AI34" i="7"/>
  <c r="BC34" i="7"/>
  <c r="AJ33" i="7"/>
  <c r="BD33" i="7"/>
  <c r="AF33" i="7"/>
  <c r="AZ33" i="7"/>
  <c r="AG32" i="7"/>
  <c r="BA32" i="7"/>
  <c r="AH31" i="7"/>
  <c r="BB31" i="7"/>
  <c r="AI30" i="7"/>
  <c r="BC30" i="7"/>
  <c r="AJ29" i="7"/>
  <c r="BD29" i="7"/>
  <c r="AF29" i="7"/>
  <c r="AZ29" i="7"/>
  <c r="AG28" i="7"/>
  <c r="BA28" i="7"/>
  <c r="AH27" i="7"/>
  <c r="BB27" i="7"/>
  <c r="AI26" i="7"/>
  <c r="BC26" i="7"/>
  <c r="AJ25" i="7"/>
  <c r="BD25" i="7"/>
  <c r="AF25" i="7"/>
  <c r="AZ25" i="7"/>
  <c r="AG24" i="7"/>
  <c r="BA24" i="7"/>
  <c r="AH23" i="7"/>
  <c r="BB23" i="7"/>
  <c r="AI22" i="7"/>
  <c r="BC22" i="7"/>
  <c r="AJ21" i="7"/>
  <c r="BD21" i="7"/>
  <c r="AF21" i="7"/>
  <c r="AZ21" i="7"/>
  <c r="AG20" i="7"/>
  <c r="BA20" i="7"/>
  <c r="AV20" i="7"/>
  <c r="AH19" i="7"/>
  <c r="BB19" i="7"/>
  <c r="AW19" i="7"/>
  <c r="AI18" i="7"/>
  <c r="BC18" i="7"/>
  <c r="AX18" i="7"/>
  <c r="AJ17" i="7"/>
  <c r="BD17" i="7"/>
  <c r="AY17" i="7"/>
  <c r="AF17" i="7"/>
  <c r="AZ17" i="7"/>
  <c r="AU17" i="7"/>
  <c r="AG16" i="7"/>
  <c r="BA16" i="7"/>
  <c r="AV16" i="7"/>
  <c r="AH15" i="7"/>
  <c r="BB15" i="7"/>
  <c r="AW15" i="7"/>
  <c r="AI14" i="7"/>
  <c r="BC14" i="7"/>
  <c r="AX14" i="7"/>
  <c r="AJ13" i="7"/>
  <c r="BD13" i="7"/>
  <c r="AY13" i="7"/>
  <c r="AF13" i="7"/>
  <c r="AZ13" i="7"/>
  <c r="AU13" i="7"/>
  <c r="AG12" i="7"/>
  <c r="BA12" i="7"/>
  <c r="AV12" i="7"/>
  <c r="AH11" i="7"/>
  <c r="BB11" i="7"/>
  <c r="AW11" i="7"/>
  <c r="AI10" i="7"/>
  <c r="BC10" i="7"/>
  <c r="AX10" i="7"/>
  <c r="AJ9" i="7"/>
  <c r="BD9" i="7"/>
  <c r="AY9" i="7"/>
  <c r="AF9" i="7"/>
  <c r="AZ9" i="7"/>
  <c r="AU9" i="7"/>
  <c r="AG8" i="7"/>
  <c r="BA8" i="7"/>
  <c r="AV8" i="7"/>
  <c r="AH7" i="7"/>
  <c r="BB7" i="7"/>
  <c r="AW7" i="7"/>
  <c r="AJ53" i="7"/>
  <c r="AH42" i="7"/>
  <c r="AU6" i="7"/>
  <c r="AW50" i="7"/>
  <c r="AW42" i="7"/>
  <c r="AG6" i="7"/>
  <c r="BA6" i="7"/>
  <c r="AG59" i="7"/>
  <c r="BA59" i="7"/>
  <c r="AH58" i="7"/>
  <c r="BB58" i="7"/>
  <c r="AI57" i="7"/>
  <c r="BC57" i="7"/>
  <c r="AJ56" i="7"/>
  <c r="BD56" i="7"/>
  <c r="AF56" i="7"/>
  <c r="AZ56" i="7"/>
  <c r="AG55" i="7"/>
  <c r="BA55" i="7"/>
  <c r="AH54" i="7"/>
  <c r="BB54" i="7"/>
  <c r="AI53" i="7"/>
  <c r="BC53" i="7"/>
  <c r="AJ52" i="7"/>
  <c r="BD52" i="7"/>
  <c r="AF52" i="7"/>
  <c r="AZ52" i="7"/>
  <c r="AG51" i="7"/>
  <c r="BA51" i="7"/>
  <c r="AI49" i="7"/>
  <c r="BC49" i="7"/>
  <c r="AJ48" i="7"/>
  <c r="BD48" i="7"/>
  <c r="AF48" i="7"/>
  <c r="AZ48" i="7"/>
  <c r="AG47" i="7"/>
  <c r="BA47" i="7"/>
  <c r="AH46" i="7"/>
  <c r="BB46" i="7"/>
  <c r="AI45" i="7"/>
  <c r="BC45" i="7"/>
  <c r="AJ44" i="7"/>
  <c r="BD44" i="7"/>
  <c r="AF44" i="7"/>
  <c r="AZ44" i="7"/>
  <c r="AG43" i="7"/>
  <c r="BA43" i="7"/>
  <c r="AI41" i="7"/>
  <c r="BC41" i="7"/>
  <c r="AJ40" i="7"/>
  <c r="BD40" i="7"/>
  <c r="AF40" i="7"/>
  <c r="AZ40" i="7"/>
  <c r="AG39" i="7"/>
  <c r="BA39" i="7"/>
  <c r="AH38" i="7"/>
  <c r="BB38" i="7"/>
  <c r="AI37" i="7"/>
  <c r="BC37" i="7"/>
  <c r="AJ36" i="7"/>
  <c r="BD36" i="7"/>
  <c r="AF36" i="7"/>
  <c r="AZ36" i="7"/>
  <c r="AG35" i="7"/>
  <c r="BA35" i="7"/>
  <c r="AH34" i="7"/>
  <c r="BB34" i="7"/>
  <c r="AI33" i="7"/>
  <c r="BC33" i="7"/>
  <c r="AJ32" i="7"/>
  <c r="BD32" i="7"/>
  <c r="AF32" i="7"/>
  <c r="AZ32" i="7"/>
  <c r="AG31" i="7"/>
  <c r="BA31" i="7"/>
  <c r="AH30" i="7"/>
  <c r="BB30" i="7"/>
  <c r="AI29" i="7"/>
  <c r="BC29" i="7"/>
  <c r="AJ28" i="7"/>
  <c r="BD28" i="7"/>
  <c r="AF28" i="7"/>
  <c r="AZ28" i="7"/>
  <c r="AG27" i="7"/>
  <c r="BA27" i="7"/>
  <c r="AH26" i="7"/>
  <c r="BB26" i="7"/>
  <c r="AI25" i="7"/>
  <c r="BC25" i="7"/>
  <c r="AJ24" i="7"/>
  <c r="BD24" i="7"/>
  <c r="AF24" i="7"/>
  <c r="AZ24" i="7"/>
  <c r="AG23" i="7"/>
  <c r="BA23" i="7"/>
  <c r="AH22" i="7"/>
  <c r="BB22" i="7"/>
  <c r="AI21" i="7"/>
  <c r="BC21" i="7"/>
  <c r="AJ20" i="7"/>
  <c r="BD20" i="7"/>
  <c r="AF20" i="7"/>
  <c r="AZ20" i="7"/>
  <c r="AU20" i="7"/>
  <c r="AG19" i="7"/>
  <c r="BA19" i="7"/>
  <c r="AV19" i="7"/>
  <c r="AH18" i="7"/>
  <c r="BB18" i="7"/>
  <c r="AW18" i="7"/>
  <c r="AI17" i="7"/>
  <c r="BC17" i="7"/>
  <c r="AX17" i="7"/>
  <c r="AJ16" i="7"/>
  <c r="BD16" i="7"/>
  <c r="AY16" i="7"/>
  <c r="AF16" i="7"/>
  <c r="AZ16" i="7"/>
  <c r="AU16" i="7"/>
  <c r="AG15" i="7"/>
  <c r="BA15" i="7"/>
  <c r="AV15" i="7"/>
  <c r="AH14" i="7"/>
  <c r="BB14" i="7"/>
  <c r="AW14" i="7"/>
  <c r="BC13" i="7"/>
  <c r="AX13" i="7"/>
  <c r="AJ12" i="7"/>
  <c r="BD12" i="7"/>
  <c r="AY12" i="7"/>
  <c r="AF12" i="7"/>
  <c r="AZ12" i="7"/>
  <c r="AU12" i="7"/>
  <c r="AG11" i="7"/>
  <c r="BA11" i="7"/>
  <c r="AV11" i="7"/>
  <c r="AH10" i="7"/>
  <c r="BB10" i="7"/>
  <c r="AW10" i="7"/>
  <c r="AI9" i="7"/>
  <c r="BC9" i="7"/>
  <c r="AX9" i="7"/>
  <c r="AJ8" i="7"/>
  <c r="BD8" i="7"/>
  <c r="AY8" i="7"/>
  <c r="AF8" i="7"/>
  <c r="AZ8" i="7"/>
  <c r="AU8" i="7"/>
  <c r="AG7" i="7"/>
  <c r="BA7" i="7"/>
  <c r="AV7" i="7"/>
  <c r="AH50" i="7"/>
  <c r="AG26" i="7"/>
  <c r="AY6" i="7"/>
  <c r="AU55" i="7"/>
  <c r="AU47" i="7"/>
  <c r="AV26" i="7"/>
  <c r="AF59" i="7"/>
  <c r="AZ59" i="7"/>
  <c r="AH57" i="7"/>
  <c r="BB57" i="7"/>
  <c r="AJ55" i="7"/>
  <c r="BD55" i="7"/>
  <c r="AG54" i="7"/>
  <c r="BA54" i="7"/>
  <c r="AH53" i="7"/>
  <c r="BB53" i="7"/>
  <c r="AI52" i="7"/>
  <c r="BC52" i="7"/>
  <c r="AJ51" i="7"/>
  <c r="BD51" i="7"/>
  <c r="AF51" i="7"/>
  <c r="AZ51" i="7"/>
  <c r="AG50" i="7"/>
  <c r="BA50" i="7"/>
  <c r="AH49" i="7"/>
  <c r="BB49" i="7"/>
  <c r="AI48" i="7"/>
  <c r="BC48" i="7"/>
  <c r="AJ47" i="7"/>
  <c r="BD47" i="7"/>
  <c r="AG46" i="7"/>
  <c r="BA46" i="7"/>
  <c r="AH45" i="7"/>
  <c r="BB45" i="7"/>
  <c r="AI44" i="7"/>
  <c r="BC44" i="7"/>
  <c r="AJ43" i="7"/>
  <c r="BD43" i="7"/>
  <c r="AF43" i="7"/>
  <c r="AZ43" i="7"/>
  <c r="AG42" i="7"/>
  <c r="BA42" i="7"/>
  <c r="AH41" i="7"/>
  <c r="BB41" i="7"/>
  <c r="AI40" i="7"/>
  <c r="BC40" i="7"/>
  <c r="AJ39" i="7"/>
  <c r="BD39" i="7"/>
  <c r="AF39" i="7"/>
  <c r="AZ39" i="7"/>
  <c r="AG38" i="7"/>
  <c r="BA38" i="7"/>
  <c r="AH37" i="7"/>
  <c r="BB37" i="7"/>
  <c r="AI36" i="7"/>
  <c r="BC36" i="7"/>
  <c r="AJ35" i="7"/>
  <c r="BD35" i="7"/>
  <c r="AF35" i="7"/>
  <c r="AZ35" i="7"/>
  <c r="AG34" i="7"/>
  <c r="BA34" i="7"/>
  <c r="AH33" i="7"/>
  <c r="BB33" i="7"/>
  <c r="AI32" i="7"/>
  <c r="BC32" i="7"/>
  <c r="AJ31" i="7"/>
  <c r="BD31" i="7"/>
  <c r="AF31" i="7"/>
  <c r="AZ31" i="7"/>
  <c r="AG30" i="7"/>
  <c r="BA30" i="7"/>
  <c r="AH29" i="7"/>
  <c r="BB29" i="7"/>
  <c r="AI28" i="7"/>
  <c r="BC28" i="7"/>
  <c r="AJ27" i="7"/>
  <c r="BD27" i="7"/>
  <c r="AF27" i="7"/>
  <c r="AZ27" i="7"/>
  <c r="AH25" i="7"/>
  <c r="BB25" i="7"/>
  <c r="AI24" i="7"/>
  <c r="BC24" i="7"/>
  <c r="AJ23" i="7"/>
  <c r="BD23" i="7"/>
  <c r="AF23" i="7"/>
  <c r="AZ23" i="7"/>
  <c r="AG22" i="7"/>
  <c r="BA22" i="7"/>
  <c r="AH21" i="7"/>
  <c r="BB21" i="7"/>
  <c r="AI20" i="7"/>
  <c r="AX20" i="7"/>
  <c r="BC20" i="7"/>
  <c r="AJ19" i="7"/>
  <c r="AY19" i="7"/>
  <c r="BD19" i="7"/>
  <c r="AF19" i="7"/>
  <c r="AU19" i="7"/>
  <c r="AZ19" i="7"/>
  <c r="AG18" i="7"/>
  <c r="AV18" i="7"/>
  <c r="BA18" i="7"/>
  <c r="AH17" i="7"/>
  <c r="AW17" i="7"/>
  <c r="BB17" i="7"/>
  <c r="AI16" i="7"/>
  <c r="AX16" i="7"/>
  <c r="BC16" i="7"/>
  <c r="AJ15" i="7"/>
  <c r="AY15" i="7"/>
  <c r="BD15" i="7"/>
  <c r="AF15" i="7"/>
  <c r="AU15" i="7"/>
  <c r="AZ15" i="7"/>
  <c r="AG14" i="7"/>
  <c r="AV14" i="7"/>
  <c r="BA14" i="7"/>
  <c r="AH13" i="7"/>
  <c r="AW13" i="7"/>
  <c r="BB13" i="7"/>
  <c r="AI12" i="7"/>
  <c r="AX12" i="7"/>
  <c r="BC12" i="7"/>
  <c r="AJ11" i="7"/>
  <c r="AY11" i="7"/>
  <c r="BD11" i="7"/>
  <c r="AF11" i="7"/>
  <c r="AU11" i="7"/>
  <c r="AZ11" i="7"/>
  <c r="AV10" i="7"/>
  <c r="BA10" i="7"/>
  <c r="AH9" i="7"/>
  <c r="AW9" i="7"/>
  <c r="BB9" i="7"/>
  <c r="AI8" i="7"/>
  <c r="AX8" i="7"/>
  <c r="BC8" i="7"/>
  <c r="AJ7" i="7"/>
  <c r="AY7" i="7"/>
  <c r="BD7" i="7"/>
  <c r="AF7" i="7"/>
  <c r="AU7" i="7"/>
  <c r="AZ7" i="7"/>
  <c r="AF47" i="7"/>
  <c r="AI13" i="7"/>
  <c r="AJ59" i="7"/>
  <c r="BD59" i="7"/>
  <c r="AG58" i="7"/>
  <c r="BA58" i="7"/>
  <c r="AI56" i="7"/>
  <c r="BC56" i="7"/>
  <c r="AI6" i="7"/>
  <c r="BC6" i="7"/>
  <c r="AI59" i="7"/>
  <c r="BC59" i="7"/>
  <c r="AJ58" i="7"/>
  <c r="BD58" i="7"/>
  <c r="AF58" i="7"/>
  <c r="AZ58" i="7"/>
  <c r="AG57" i="7"/>
  <c r="BA57" i="7"/>
  <c r="AH56" i="7"/>
  <c r="BB56" i="7"/>
  <c r="AI55" i="7"/>
  <c r="BC55" i="7"/>
  <c r="AJ54" i="7"/>
  <c r="BD54" i="7"/>
  <c r="AF54" i="7"/>
  <c r="AZ54" i="7"/>
  <c r="AG53" i="7"/>
  <c r="BA53" i="7"/>
  <c r="AH52" i="7"/>
  <c r="BB52" i="7"/>
  <c r="AI51" i="7"/>
  <c r="BC51" i="7"/>
  <c r="AJ50" i="7"/>
  <c r="BD50" i="7"/>
  <c r="AF50" i="7"/>
  <c r="AZ50" i="7"/>
  <c r="AG49" i="7"/>
  <c r="BA49" i="7"/>
  <c r="AH48" i="7"/>
  <c r="BB48" i="7"/>
  <c r="AI47" i="7"/>
  <c r="BC47" i="7"/>
  <c r="AJ46" i="7"/>
  <c r="BD46" i="7"/>
  <c r="AF46" i="7"/>
  <c r="AZ46" i="7"/>
  <c r="AG45" i="7"/>
  <c r="BA45" i="7"/>
  <c r="AH44" i="7"/>
  <c r="BB44" i="7"/>
  <c r="AI43" i="7"/>
  <c r="BC43" i="7"/>
  <c r="AJ42" i="7"/>
  <c r="BD42" i="7"/>
  <c r="AF42" i="7"/>
  <c r="AZ42" i="7"/>
  <c r="AG41" i="7"/>
  <c r="BA41" i="7"/>
  <c r="AH40" i="7"/>
  <c r="BB40" i="7"/>
  <c r="AI39" i="7"/>
  <c r="BC39" i="7"/>
  <c r="AJ38" i="7"/>
  <c r="BD38" i="7"/>
  <c r="AF38" i="7"/>
  <c r="AZ38" i="7"/>
  <c r="AG37" i="7"/>
  <c r="BA37" i="7"/>
  <c r="AH36" i="7"/>
  <c r="BB36" i="7"/>
  <c r="AI35" i="7"/>
  <c r="BC35" i="7"/>
  <c r="AJ34" i="7"/>
  <c r="BD34" i="7"/>
  <c r="AF34" i="7"/>
  <c r="AZ34" i="7"/>
  <c r="AG33" i="7"/>
  <c r="BA33" i="7"/>
  <c r="AH32" i="7"/>
  <c r="BB32" i="7"/>
  <c r="AI31" i="7"/>
  <c r="BC31" i="7"/>
  <c r="AJ30" i="7"/>
  <c r="BD30" i="7"/>
  <c r="AF30" i="7"/>
  <c r="AZ30" i="7"/>
  <c r="AG29" i="7"/>
  <c r="BA29" i="7"/>
  <c r="AH28" i="7"/>
  <c r="BB28" i="7"/>
  <c r="AI27" i="7"/>
  <c r="BC27" i="7"/>
  <c r="AJ26" i="7"/>
  <c r="BD26" i="7"/>
  <c r="AF26" i="7"/>
  <c r="AZ26" i="7"/>
  <c r="AG25" i="7"/>
  <c r="BA25" i="7"/>
  <c r="AH24" i="7"/>
  <c r="BB24" i="7"/>
  <c r="AI23" i="7"/>
  <c r="BC23" i="7"/>
  <c r="AJ22" i="7"/>
  <c r="BD22" i="7"/>
  <c r="AF22" i="7"/>
  <c r="AZ22" i="7"/>
  <c r="AG21" i="7"/>
  <c r="BA21" i="7"/>
  <c r="AH20" i="7"/>
  <c r="AW20" i="7"/>
  <c r="BB20" i="7"/>
  <c r="AI19" i="7"/>
  <c r="AX19" i="7"/>
  <c r="BC19" i="7"/>
  <c r="AJ18" i="7"/>
  <c r="AY18" i="7"/>
  <c r="BD18" i="7"/>
  <c r="AF18" i="7"/>
  <c r="AU18" i="7"/>
  <c r="AZ18" i="7"/>
  <c r="AG17" i="7"/>
  <c r="AV17" i="7"/>
  <c r="BA17" i="7"/>
  <c r="AH16" i="7"/>
  <c r="AW16" i="7"/>
  <c r="BB16" i="7"/>
  <c r="AI15" i="7"/>
  <c r="AX15" i="7"/>
  <c r="BC15" i="7"/>
  <c r="AJ14" i="7"/>
  <c r="AY14" i="7"/>
  <c r="BD14" i="7"/>
  <c r="AF14" i="7"/>
  <c r="AU14" i="7"/>
  <c r="AZ14" i="7"/>
  <c r="AG13" i="7"/>
  <c r="AV13" i="7"/>
  <c r="BA13" i="7"/>
  <c r="AH12" i="7"/>
  <c r="AW12" i="7"/>
  <c r="BB12" i="7"/>
  <c r="AI11" i="7"/>
  <c r="AX11" i="7"/>
  <c r="BC11" i="7"/>
  <c r="AJ10" i="7"/>
  <c r="AY10" i="7"/>
  <c r="BD10" i="7"/>
  <c r="AF10" i="7"/>
  <c r="AU10" i="7"/>
  <c r="AZ10" i="7"/>
  <c r="AG9" i="7"/>
  <c r="AV9" i="7"/>
  <c r="BA9" i="7"/>
  <c r="AH8" i="7"/>
  <c r="AW8" i="7"/>
  <c r="BB8" i="7"/>
  <c r="AI7" i="7"/>
  <c r="AX7" i="7"/>
  <c r="BC7" i="7"/>
  <c r="AF55" i="7"/>
  <c r="AJ45" i="7"/>
  <c r="AG10" i="7"/>
  <c r="AW6" i="7"/>
  <c r="AW59" i="7"/>
  <c r="AX58" i="7"/>
  <c r="AY57" i="7"/>
  <c r="AU57" i="7"/>
  <c r="AV56" i="7"/>
  <c r="AW55" i="7"/>
  <c r="AX54" i="7"/>
  <c r="AY53" i="7"/>
  <c r="AU53" i="7"/>
  <c r="AV52" i="7"/>
  <c r="AW51" i="7"/>
  <c r="AX50" i="7"/>
  <c r="AY49" i="7"/>
  <c r="AU49" i="7"/>
  <c r="AV48" i="7"/>
  <c r="AW47" i="7"/>
  <c r="AX46" i="7"/>
  <c r="AY45" i="7"/>
  <c r="AU45" i="7"/>
  <c r="AV44" i="7"/>
  <c r="AW43" i="7"/>
  <c r="AX42" i="7"/>
  <c r="AY41" i="7"/>
  <c r="AU41" i="7"/>
  <c r="AV40" i="7"/>
  <c r="AW39" i="7"/>
  <c r="AX38" i="7"/>
  <c r="AY37" i="7"/>
  <c r="AU37" i="7"/>
  <c r="AV36" i="7"/>
  <c r="AW35" i="7"/>
  <c r="AX34" i="7"/>
  <c r="AY33" i="7"/>
  <c r="AU33" i="7"/>
  <c r="AV32" i="7"/>
  <c r="AW31" i="7"/>
  <c r="AX30" i="7"/>
  <c r="AY29" i="7"/>
  <c r="AU29" i="7"/>
  <c r="AV28" i="7"/>
  <c r="AW27" i="7"/>
  <c r="AX26" i="7"/>
  <c r="AY25" i="7"/>
  <c r="AU25" i="7"/>
  <c r="AV24" i="7"/>
  <c r="AW23" i="7"/>
  <c r="AX22" i="7"/>
  <c r="AY21" i="7"/>
  <c r="AU21" i="7"/>
  <c r="M27" i="5"/>
  <c r="M43" i="5"/>
  <c r="M59" i="5"/>
  <c r="M57" i="5"/>
  <c r="M46" i="5"/>
  <c r="M9" i="5"/>
  <c r="M41" i="5"/>
  <c r="M18" i="5"/>
  <c r="M22" i="5"/>
  <c r="M26" i="5"/>
  <c r="M49" i="5"/>
  <c r="BH58" i="7"/>
  <c r="N59" i="7"/>
  <c r="BJ56" i="7"/>
  <c r="P57" i="7"/>
  <c r="BG55" i="7"/>
  <c r="M56" i="7"/>
  <c r="BI53" i="7"/>
  <c r="O54" i="7"/>
  <c r="BF52" i="7"/>
  <c r="L53" i="7"/>
  <c r="BH50" i="7"/>
  <c r="N51" i="7"/>
  <c r="BI49" i="7"/>
  <c r="O50" i="7"/>
  <c r="BF48" i="7"/>
  <c r="L49" i="7"/>
  <c r="BH46" i="7"/>
  <c r="N47" i="7"/>
  <c r="BJ44" i="7"/>
  <c r="P45" i="7"/>
  <c r="BG43" i="7"/>
  <c r="M44" i="7"/>
  <c r="BI41" i="7"/>
  <c r="O42" i="7"/>
  <c r="BF40" i="7"/>
  <c r="L41" i="7"/>
  <c r="BH38" i="7"/>
  <c r="N39" i="7"/>
  <c r="BF36" i="7"/>
  <c r="L37" i="7"/>
  <c r="BG35" i="7"/>
  <c r="M36" i="7"/>
  <c r="BI33" i="7"/>
  <c r="O34" i="7"/>
  <c r="BF32" i="7"/>
  <c r="L33" i="7"/>
  <c r="BH30" i="7"/>
  <c r="N31" i="7"/>
  <c r="BJ28" i="7"/>
  <c r="P29" i="7"/>
  <c r="BG27" i="7"/>
  <c r="M28" i="7"/>
  <c r="BI25" i="7"/>
  <c r="O26" i="7"/>
  <c r="BF24" i="7"/>
  <c r="L25" i="7"/>
  <c r="X23" i="7"/>
  <c r="AM23" i="7" s="1"/>
  <c r="BH22" i="7"/>
  <c r="N23" i="7"/>
  <c r="Z21" i="7"/>
  <c r="AO21" i="7" s="1"/>
  <c r="BJ20" i="7"/>
  <c r="P21" i="7"/>
  <c r="W20" i="7"/>
  <c r="AL20" i="7" s="1"/>
  <c r="BG19" i="7"/>
  <c r="M20" i="7"/>
  <c r="Y18" i="7"/>
  <c r="AN18" i="7" s="1"/>
  <c r="BI17" i="7"/>
  <c r="O18" i="7"/>
  <c r="V17" i="7"/>
  <c r="AK17" i="7" s="1"/>
  <c r="BF16" i="7"/>
  <c r="L17" i="7"/>
  <c r="X15" i="7"/>
  <c r="AM15" i="7" s="1"/>
  <c r="BH14" i="7"/>
  <c r="N15" i="7"/>
  <c r="V13" i="7"/>
  <c r="AK13" i="7" s="1"/>
  <c r="BF12" i="7"/>
  <c r="L13" i="7"/>
  <c r="X11" i="7"/>
  <c r="AM11" i="7" s="1"/>
  <c r="BH10" i="7"/>
  <c r="N11" i="7"/>
  <c r="Y10" i="7"/>
  <c r="AN10" i="7" s="1"/>
  <c r="BI9" i="7"/>
  <c r="O10" i="7"/>
  <c r="W8" i="7"/>
  <c r="AL8" i="7" s="1"/>
  <c r="BG7" i="7"/>
  <c r="M8" i="7"/>
  <c r="X7" i="7"/>
  <c r="AM7" i="7" s="1"/>
  <c r="BH6" i="7"/>
  <c r="N7" i="7"/>
  <c r="BG4" i="7"/>
  <c r="M5" i="7"/>
  <c r="BH57" i="7"/>
  <c r="N58" i="7"/>
  <c r="BJ55" i="7"/>
  <c r="P56" i="7"/>
  <c r="BG54" i="7"/>
  <c r="M55" i="7"/>
  <c r="BI52" i="7"/>
  <c r="O53" i="7"/>
  <c r="BF51" i="7"/>
  <c r="L52" i="7"/>
  <c r="BH49" i="7"/>
  <c r="N50" i="7"/>
  <c r="BJ47" i="7"/>
  <c r="P48" i="7"/>
  <c r="BG46" i="7"/>
  <c r="M47" i="7"/>
  <c r="BI44" i="7"/>
  <c r="O45" i="7"/>
  <c r="BF43" i="7"/>
  <c r="L44" i="7"/>
  <c r="BH41" i="7"/>
  <c r="N42" i="7"/>
  <c r="BJ39" i="7"/>
  <c r="P40" i="7"/>
  <c r="BG38" i="7"/>
  <c r="M39" i="7"/>
  <c r="BH37" i="7"/>
  <c r="N38" i="7"/>
  <c r="BJ35" i="7"/>
  <c r="P36" i="7"/>
  <c r="BG34" i="7"/>
  <c r="M35" i="7"/>
  <c r="BI32" i="7"/>
  <c r="O33" i="7"/>
  <c r="BF31" i="7"/>
  <c r="L32" i="7"/>
  <c r="BH29" i="7"/>
  <c r="N30" i="7"/>
  <c r="BJ27" i="7"/>
  <c r="P28" i="7"/>
  <c r="BH25" i="7"/>
  <c r="N26" i="7"/>
  <c r="BJ23" i="7"/>
  <c r="P24" i="7"/>
  <c r="BG22" i="7"/>
  <c r="M23" i="7"/>
  <c r="BI20" i="7"/>
  <c r="O21" i="7"/>
  <c r="BF19" i="7"/>
  <c r="L20" i="7"/>
  <c r="BH17" i="7"/>
  <c r="N18" i="7"/>
  <c r="BJ15" i="7"/>
  <c r="P16" i="7"/>
  <c r="BG14" i="7"/>
  <c r="M15" i="7"/>
  <c r="BI12" i="7"/>
  <c r="O13" i="7"/>
  <c r="BF11" i="7"/>
  <c r="L12" i="7"/>
  <c r="BH9" i="7"/>
  <c r="N10" i="7"/>
  <c r="BJ7" i="7"/>
  <c r="P8" i="7"/>
  <c r="BG6" i="7"/>
  <c r="M7" i="7"/>
  <c r="BJ4" i="7"/>
  <c r="P5" i="7"/>
  <c r="BJ58" i="7"/>
  <c r="P59" i="7"/>
  <c r="BF58" i="7"/>
  <c r="L59" i="7"/>
  <c r="BG57" i="7"/>
  <c r="M58" i="7"/>
  <c r="BH56" i="7"/>
  <c r="N57" i="7"/>
  <c r="BI55" i="7"/>
  <c r="O56" i="7"/>
  <c r="BJ54" i="7"/>
  <c r="P55" i="7"/>
  <c r="BF54" i="7"/>
  <c r="L55" i="7"/>
  <c r="BG53" i="7"/>
  <c r="M54" i="7"/>
  <c r="BH52" i="7"/>
  <c r="N53" i="7"/>
  <c r="BI51" i="7"/>
  <c r="O52" i="7"/>
  <c r="BJ50" i="7"/>
  <c r="P51" i="7"/>
  <c r="BF50" i="7"/>
  <c r="L51" i="7"/>
  <c r="BG49" i="7"/>
  <c r="M50" i="7"/>
  <c r="BH48" i="7"/>
  <c r="N49" i="7"/>
  <c r="BI47" i="7"/>
  <c r="O48" i="7"/>
  <c r="BJ46" i="7"/>
  <c r="P47" i="7"/>
  <c r="BF46" i="7"/>
  <c r="L47" i="7"/>
  <c r="BG45" i="7"/>
  <c r="M46" i="7"/>
  <c r="BH44" i="7"/>
  <c r="N45" i="7"/>
  <c r="BI43" i="7"/>
  <c r="O44" i="7"/>
  <c r="BJ42" i="7"/>
  <c r="P43" i="7"/>
  <c r="BF42" i="7"/>
  <c r="L43" i="7"/>
  <c r="BG41" i="7"/>
  <c r="M42" i="7"/>
  <c r="BH40" i="7"/>
  <c r="N41" i="7"/>
  <c r="BI39" i="7"/>
  <c r="O40" i="7"/>
  <c r="BJ38" i="7"/>
  <c r="P39" i="7"/>
  <c r="BF38" i="7"/>
  <c r="L39" i="7"/>
  <c r="BG37" i="7"/>
  <c r="M38" i="7"/>
  <c r="BH36" i="7"/>
  <c r="N37" i="7"/>
  <c r="BI35" i="7"/>
  <c r="O36" i="7"/>
  <c r="BJ34" i="7"/>
  <c r="P35" i="7"/>
  <c r="BF34" i="7"/>
  <c r="L35" i="7"/>
  <c r="BG33" i="7"/>
  <c r="M34" i="7"/>
  <c r="BH32" i="7"/>
  <c r="N33" i="7"/>
  <c r="BI31" i="7"/>
  <c r="O32" i="7"/>
  <c r="BJ30" i="7"/>
  <c r="P31" i="7"/>
  <c r="BF30" i="7"/>
  <c r="L31" i="7"/>
  <c r="BG29" i="7"/>
  <c r="M30" i="7"/>
  <c r="BH28" i="7"/>
  <c r="N29" i="7"/>
  <c r="BI27" i="7"/>
  <c r="O28" i="7"/>
  <c r="BJ26" i="7"/>
  <c r="P27" i="7"/>
  <c r="BF26" i="7"/>
  <c r="L27" i="7"/>
  <c r="BG25" i="7"/>
  <c r="M26" i="7"/>
  <c r="BH24" i="7"/>
  <c r="N25" i="7"/>
  <c r="BI23" i="7"/>
  <c r="O24" i="7"/>
  <c r="BJ22" i="7"/>
  <c r="P23" i="7"/>
  <c r="BF22" i="7"/>
  <c r="L23" i="7"/>
  <c r="BG21" i="7"/>
  <c r="M22" i="7"/>
  <c r="BH20" i="7"/>
  <c r="N21" i="7"/>
  <c r="BI19" i="7"/>
  <c r="O20" i="7"/>
  <c r="BJ18" i="7"/>
  <c r="P19" i="7"/>
  <c r="BF18" i="7"/>
  <c r="L19" i="7"/>
  <c r="BG17" i="7"/>
  <c r="M18" i="7"/>
  <c r="BH16" i="7"/>
  <c r="N17" i="7"/>
  <c r="BI15" i="7"/>
  <c r="O16" i="7"/>
  <c r="BJ14" i="7"/>
  <c r="P15" i="7"/>
  <c r="BF14" i="7"/>
  <c r="L15" i="7"/>
  <c r="BG13" i="7"/>
  <c r="M14" i="7"/>
  <c r="BH12" i="7"/>
  <c r="N13" i="7"/>
  <c r="BI11" i="7"/>
  <c r="O12" i="7"/>
  <c r="BJ10" i="7"/>
  <c r="P11" i="7"/>
  <c r="BF10" i="7"/>
  <c r="L11" i="7"/>
  <c r="BG9" i="7"/>
  <c r="M10" i="7"/>
  <c r="BH8" i="7"/>
  <c r="N9" i="7"/>
  <c r="BI7" i="7"/>
  <c r="O8" i="7"/>
  <c r="BJ6" i="7"/>
  <c r="P7" i="7"/>
  <c r="BF6" i="7"/>
  <c r="L7" i="7"/>
  <c r="BG5" i="7"/>
  <c r="BL5" i="7" s="1"/>
  <c r="M6" i="7"/>
  <c r="AB6" i="7" s="1"/>
  <c r="AQ6" i="7" s="1"/>
  <c r="BH4" i="7"/>
  <c r="N5" i="7"/>
  <c r="BI57" i="7"/>
  <c r="O58" i="7"/>
  <c r="BF56" i="7"/>
  <c r="L57" i="7"/>
  <c r="BH54" i="7"/>
  <c r="N55" i="7"/>
  <c r="BJ52" i="7"/>
  <c r="P53" i="7"/>
  <c r="BG51" i="7"/>
  <c r="M52" i="7"/>
  <c r="BJ48" i="7"/>
  <c r="BO48" i="7" s="1"/>
  <c r="P49" i="7"/>
  <c r="AE49" i="7" s="1"/>
  <c r="AT49" i="7" s="1"/>
  <c r="BG47" i="7"/>
  <c r="BL47" i="7" s="1"/>
  <c r="M48" i="7"/>
  <c r="AB48" i="7" s="1"/>
  <c r="AQ48" i="7" s="1"/>
  <c r="BI45" i="7"/>
  <c r="BN45" i="7" s="1"/>
  <c r="O46" i="7"/>
  <c r="AD46" i="7" s="1"/>
  <c r="AS46" i="7" s="1"/>
  <c r="BF44" i="7"/>
  <c r="BK44" i="7" s="1"/>
  <c r="L45" i="7"/>
  <c r="AA45" i="7" s="1"/>
  <c r="AP45" i="7" s="1"/>
  <c r="BH42" i="7"/>
  <c r="BM42" i="7" s="1"/>
  <c r="N43" i="7"/>
  <c r="AC43" i="7" s="1"/>
  <c r="AR43" i="7" s="1"/>
  <c r="BJ40" i="7"/>
  <c r="BO40" i="7" s="1"/>
  <c r="P41" i="7"/>
  <c r="AE41" i="7" s="1"/>
  <c r="AT41" i="7" s="1"/>
  <c r="BG39" i="7"/>
  <c r="BL39" i="7" s="1"/>
  <c r="M40" i="7"/>
  <c r="AB40" i="7" s="1"/>
  <c r="AQ40" i="7" s="1"/>
  <c r="BI37" i="7"/>
  <c r="O38" i="7"/>
  <c r="BJ36" i="7"/>
  <c r="BO36" i="7" s="1"/>
  <c r="P37" i="7"/>
  <c r="AE37" i="7" s="1"/>
  <c r="AT37" i="7" s="1"/>
  <c r="BH34" i="7"/>
  <c r="N35" i="7"/>
  <c r="BJ32" i="7"/>
  <c r="P33" i="7"/>
  <c r="BG31" i="7"/>
  <c r="M32" i="7"/>
  <c r="BI29" i="7"/>
  <c r="O30" i="7"/>
  <c r="BF28" i="7"/>
  <c r="L29" i="7"/>
  <c r="BH26" i="7"/>
  <c r="BM26" i="7" s="1"/>
  <c r="N27" i="7"/>
  <c r="AC27" i="7" s="1"/>
  <c r="AR27" i="7" s="1"/>
  <c r="BJ24" i="7"/>
  <c r="BO24" i="7" s="1"/>
  <c r="P25" i="7"/>
  <c r="AE25" i="7" s="1"/>
  <c r="AT25" i="7" s="1"/>
  <c r="W24" i="7"/>
  <c r="AL24" i="7" s="1"/>
  <c r="BG23" i="7"/>
  <c r="M24" i="7"/>
  <c r="Y22" i="7"/>
  <c r="AN22" i="7" s="1"/>
  <c r="BI21" i="7"/>
  <c r="O22" i="7"/>
  <c r="BF20" i="7"/>
  <c r="L21" i="7"/>
  <c r="AA21" i="7" s="1"/>
  <c r="AP21" i="7" s="1"/>
  <c r="X19" i="7"/>
  <c r="AM19" i="7" s="1"/>
  <c r="BH18" i="7"/>
  <c r="N19" i="7"/>
  <c r="Z17" i="7"/>
  <c r="AO17" i="7" s="1"/>
  <c r="BJ16" i="7"/>
  <c r="BO16" i="7" s="1"/>
  <c r="P17" i="7"/>
  <c r="AE17" i="7" s="1"/>
  <c r="AT17" i="7" s="1"/>
  <c r="W16" i="7"/>
  <c r="AL16" i="7" s="1"/>
  <c r="BG15" i="7"/>
  <c r="M16" i="7"/>
  <c r="Y14" i="7"/>
  <c r="AN14" i="7" s="1"/>
  <c r="BI13" i="7"/>
  <c r="O14" i="7"/>
  <c r="AD14" i="7" s="1"/>
  <c r="AS14" i="7" s="1"/>
  <c r="Z13" i="7"/>
  <c r="AO13" i="7" s="1"/>
  <c r="BJ12" i="7"/>
  <c r="P13" i="7"/>
  <c r="W12" i="7"/>
  <c r="AL12" i="7" s="1"/>
  <c r="BG11" i="7"/>
  <c r="M12" i="7"/>
  <c r="Z9" i="7"/>
  <c r="AO9" i="7" s="1"/>
  <c r="BJ8" i="7"/>
  <c r="P9" i="7"/>
  <c r="V9" i="7"/>
  <c r="AK9" i="7" s="1"/>
  <c r="BF8" i="7"/>
  <c r="L9" i="7"/>
  <c r="BI5" i="7"/>
  <c r="O6" i="7"/>
  <c r="BF4" i="7"/>
  <c r="BG58" i="7"/>
  <c r="M59" i="7"/>
  <c r="AB59" i="7" s="1"/>
  <c r="AQ59" i="7" s="1"/>
  <c r="BI56" i="7"/>
  <c r="O57" i="7"/>
  <c r="AD57" i="7" s="1"/>
  <c r="AS57" i="7" s="1"/>
  <c r="BF55" i="7"/>
  <c r="L56" i="7"/>
  <c r="AA56" i="7" s="1"/>
  <c r="AP56" i="7" s="1"/>
  <c r="BH53" i="7"/>
  <c r="N54" i="7"/>
  <c r="BJ51" i="7"/>
  <c r="P52" i="7"/>
  <c r="BG50" i="7"/>
  <c r="M51" i="7"/>
  <c r="BI48" i="7"/>
  <c r="O49" i="7"/>
  <c r="BF47" i="7"/>
  <c r="L48" i="7"/>
  <c r="BH45" i="7"/>
  <c r="N46" i="7"/>
  <c r="BJ43" i="7"/>
  <c r="P44" i="7"/>
  <c r="BG42" i="7"/>
  <c r="M43" i="7"/>
  <c r="BI40" i="7"/>
  <c r="O41" i="7"/>
  <c r="BF39" i="7"/>
  <c r="L40" i="7"/>
  <c r="BI36" i="7"/>
  <c r="BN36" i="7" s="1"/>
  <c r="O37" i="7"/>
  <c r="BF35" i="7"/>
  <c r="L36" i="7"/>
  <c r="BH33" i="7"/>
  <c r="BM33" i="7" s="1"/>
  <c r="N34" i="7"/>
  <c r="BJ31" i="7"/>
  <c r="P32" i="7"/>
  <c r="BG30" i="7"/>
  <c r="BL30" i="7" s="1"/>
  <c r="M31" i="7"/>
  <c r="BI28" i="7"/>
  <c r="O29" i="7"/>
  <c r="BF27" i="7"/>
  <c r="BK27" i="7" s="1"/>
  <c r="L28" i="7"/>
  <c r="BG26" i="7"/>
  <c r="M27" i="7"/>
  <c r="BI24" i="7"/>
  <c r="O25" i="7"/>
  <c r="BF23" i="7"/>
  <c r="L24" i="7"/>
  <c r="BH21" i="7"/>
  <c r="N22" i="7"/>
  <c r="BJ19" i="7"/>
  <c r="P20" i="7"/>
  <c r="BG18" i="7"/>
  <c r="M19" i="7"/>
  <c r="BI16" i="7"/>
  <c r="O17" i="7"/>
  <c r="BF15" i="7"/>
  <c r="L16" i="7"/>
  <c r="BH13" i="7"/>
  <c r="N14" i="7"/>
  <c r="BJ11" i="7"/>
  <c r="P12" i="7"/>
  <c r="BG10" i="7"/>
  <c r="M11" i="7"/>
  <c r="BI8" i="7"/>
  <c r="O9" i="7"/>
  <c r="BF7" i="7"/>
  <c r="L8" i="7"/>
  <c r="BH5" i="7"/>
  <c r="N6" i="7"/>
  <c r="BI4" i="7"/>
  <c r="O5" i="7"/>
  <c r="BI58" i="7"/>
  <c r="O59" i="7"/>
  <c r="BJ57" i="7"/>
  <c r="P58" i="7"/>
  <c r="BF57" i="7"/>
  <c r="L58" i="7"/>
  <c r="BG56" i="7"/>
  <c r="M57" i="7"/>
  <c r="AB57" i="7" s="1"/>
  <c r="AQ57" i="7" s="1"/>
  <c r="X56" i="7"/>
  <c r="AM56" i="7" s="1"/>
  <c r="BH55" i="7"/>
  <c r="BM55" i="7" s="1"/>
  <c r="N56" i="7"/>
  <c r="BI54" i="7"/>
  <c r="BN54" i="7" s="1"/>
  <c r="O55" i="7"/>
  <c r="AD55" i="7" s="1"/>
  <c r="AS55" i="7" s="1"/>
  <c r="BJ53" i="7"/>
  <c r="P54" i="7"/>
  <c r="BF53" i="7"/>
  <c r="BK53" i="7" s="1"/>
  <c r="L54" i="7"/>
  <c r="BG52" i="7"/>
  <c r="BL52" i="7" s="1"/>
  <c r="M53" i="7"/>
  <c r="X52" i="7"/>
  <c r="AM52" i="7" s="1"/>
  <c r="BH51" i="7"/>
  <c r="BM51" i="7" s="1"/>
  <c r="N52" i="7"/>
  <c r="AC52" i="7" s="1"/>
  <c r="AR52" i="7" s="1"/>
  <c r="BI50" i="7"/>
  <c r="O51" i="7"/>
  <c r="AD51" i="7" s="1"/>
  <c r="AS51" i="7" s="1"/>
  <c r="BJ49" i="7"/>
  <c r="P50" i="7"/>
  <c r="BF49" i="7"/>
  <c r="L50" i="7"/>
  <c r="BG48" i="7"/>
  <c r="BL48" i="7" s="1"/>
  <c r="M49" i="7"/>
  <c r="BH47" i="7"/>
  <c r="N48" i="7"/>
  <c r="AC48" i="7" s="1"/>
  <c r="AR48" i="7" s="1"/>
  <c r="BI46" i="7"/>
  <c r="O47" i="7"/>
  <c r="BJ45" i="7"/>
  <c r="P46" i="7"/>
  <c r="BF45" i="7"/>
  <c r="BK45" i="7" s="1"/>
  <c r="L46" i="7"/>
  <c r="BG44" i="7"/>
  <c r="M45" i="7"/>
  <c r="AB45" i="7" s="1"/>
  <c r="AQ45" i="7" s="1"/>
  <c r="BH43" i="7"/>
  <c r="N44" i="7"/>
  <c r="BI42" i="7"/>
  <c r="O43" i="7"/>
  <c r="BJ41" i="7"/>
  <c r="BO41" i="7" s="1"/>
  <c r="P42" i="7"/>
  <c r="BF41" i="7"/>
  <c r="L42" i="7"/>
  <c r="AA42" i="7" s="1"/>
  <c r="AP42" i="7" s="1"/>
  <c r="BG40" i="7"/>
  <c r="M41" i="7"/>
  <c r="BH39" i="7"/>
  <c r="N40" i="7"/>
  <c r="BI38" i="7"/>
  <c r="BN38" i="7" s="1"/>
  <c r="O39" i="7"/>
  <c r="BJ37" i="7"/>
  <c r="P38" i="7"/>
  <c r="BF37" i="7"/>
  <c r="L38" i="7"/>
  <c r="BG36" i="7"/>
  <c r="M37" i="7"/>
  <c r="BH35" i="7"/>
  <c r="BM35" i="7" s="1"/>
  <c r="N36" i="7"/>
  <c r="BI34" i="7"/>
  <c r="O35" i="7"/>
  <c r="AD35" i="7" s="1"/>
  <c r="AS35" i="7" s="1"/>
  <c r="BJ33" i="7"/>
  <c r="P34" i="7"/>
  <c r="BF33" i="7"/>
  <c r="BK33" i="7" s="1"/>
  <c r="L34" i="7"/>
  <c r="BG32" i="7"/>
  <c r="BL32" i="7" s="1"/>
  <c r="M33" i="7"/>
  <c r="BH31" i="7"/>
  <c r="N32" i="7"/>
  <c r="AC32" i="7" s="1"/>
  <c r="AR32" i="7" s="1"/>
  <c r="BI30" i="7"/>
  <c r="O31" i="7"/>
  <c r="BJ29" i="7"/>
  <c r="BO29" i="7" s="1"/>
  <c r="P30" i="7"/>
  <c r="BF29" i="7"/>
  <c r="BK29" i="7" s="1"/>
  <c r="L30" i="7"/>
  <c r="BG28" i="7"/>
  <c r="M29" i="7"/>
  <c r="AB29" i="7" s="1"/>
  <c r="AQ29" i="7" s="1"/>
  <c r="BH27" i="7"/>
  <c r="N28" i="7"/>
  <c r="BI26" i="7"/>
  <c r="BN26" i="7" s="1"/>
  <c r="O27" i="7"/>
  <c r="BJ25" i="7"/>
  <c r="BO25" i="7" s="1"/>
  <c r="P26" i="7"/>
  <c r="BF25" i="7"/>
  <c r="L26" i="7"/>
  <c r="AA26" i="7" s="1"/>
  <c r="AP26" i="7" s="1"/>
  <c r="BG24" i="7"/>
  <c r="M25" i="7"/>
  <c r="AB25" i="7" s="1"/>
  <c r="AQ25" i="7" s="1"/>
  <c r="BH23" i="7"/>
  <c r="N24" i="7"/>
  <c r="AC24" i="7" s="1"/>
  <c r="AR24" i="7" s="1"/>
  <c r="BI22" i="7"/>
  <c r="O23" i="7"/>
  <c r="BJ21" i="7"/>
  <c r="BO21" i="7" s="1"/>
  <c r="P22" i="7"/>
  <c r="BF21" i="7"/>
  <c r="BK21" i="7" s="1"/>
  <c r="L22" i="7"/>
  <c r="BG20" i="7"/>
  <c r="M21" i="7"/>
  <c r="AB21" i="7" s="1"/>
  <c r="AQ21" i="7" s="1"/>
  <c r="BH19" i="7"/>
  <c r="N20" i="7"/>
  <c r="AC20" i="7" s="1"/>
  <c r="AR20" i="7" s="1"/>
  <c r="BI18" i="7"/>
  <c r="O19" i="7"/>
  <c r="AD19" i="7" s="1"/>
  <c r="AS19" i="7" s="1"/>
  <c r="BJ17" i="7"/>
  <c r="P18" i="7"/>
  <c r="BF17" i="7"/>
  <c r="L18" i="7"/>
  <c r="AA18" i="7" s="1"/>
  <c r="AP18" i="7" s="1"/>
  <c r="BG16" i="7"/>
  <c r="M17" i="7"/>
  <c r="BH15" i="7"/>
  <c r="BM15" i="7" s="1"/>
  <c r="N16" i="7"/>
  <c r="BI14" i="7"/>
  <c r="BN14" i="7" s="1"/>
  <c r="O15" i="7"/>
  <c r="BJ13" i="7"/>
  <c r="P14" i="7"/>
  <c r="BF13" i="7"/>
  <c r="L14" i="7"/>
  <c r="AA14" i="7" s="1"/>
  <c r="AP14" i="7" s="1"/>
  <c r="BG12" i="7"/>
  <c r="M13" i="7"/>
  <c r="AB13" i="7" s="1"/>
  <c r="AQ13" i="7" s="1"/>
  <c r="BH11" i="7"/>
  <c r="N12" i="7"/>
  <c r="BI10" i="7"/>
  <c r="O11" i="7"/>
  <c r="AD11" i="7" s="1"/>
  <c r="AS11" i="7" s="1"/>
  <c r="BJ9" i="7"/>
  <c r="P10" i="7"/>
  <c r="BF9" i="7"/>
  <c r="L10" i="7"/>
  <c r="BG8" i="7"/>
  <c r="BL8" i="7" s="1"/>
  <c r="M9" i="7"/>
  <c r="AB9" i="7" s="1"/>
  <c r="AQ9" i="7" s="1"/>
  <c r="BH7" i="7"/>
  <c r="N8" i="7"/>
  <c r="AC8" i="7" s="1"/>
  <c r="AR8" i="7" s="1"/>
  <c r="BI6" i="7"/>
  <c r="O7" i="7"/>
  <c r="AD7" i="7" s="1"/>
  <c r="AS7" i="7" s="1"/>
  <c r="BJ5" i="7"/>
  <c r="P6" i="7"/>
  <c r="BF5" i="7"/>
  <c r="BK5" i="7" s="1"/>
  <c r="L6" i="7"/>
  <c r="M7" i="5"/>
  <c r="M29" i="5"/>
  <c r="M38" i="5"/>
  <c r="M15" i="5"/>
  <c r="M31" i="5"/>
  <c r="M47" i="5"/>
  <c r="M30" i="5"/>
  <c r="M23" i="5"/>
  <c r="M39" i="5"/>
  <c r="M55" i="5"/>
  <c r="M20" i="5"/>
  <c r="M36" i="5"/>
  <c r="M52" i="5"/>
  <c r="M50" i="5"/>
  <c r="M12" i="5"/>
  <c r="M28" i="5"/>
  <c r="M44" i="5"/>
  <c r="M25" i="5"/>
  <c r="M56" i="5"/>
  <c r="AD23" i="12"/>
  <c r="AJ23" i="12" s="1"/>
  <c r="AC23" i="12"/>
  <c r="AI23" i="12" s="1"/>
  <c r="S23" i="12"/>
  <c r="S24" i="12" s="1"/>
  <c r="X58" i="7"/>
  <c r="AM58" i="7" s="1"/>
  <c r="X59" i="7"/>
  <c r="AM59" i="7" s="1"/>
  <c r="Y58" i="7"/>
  <c r="AN58" i="7" s="1"/>
  <c r="Z57" i="7"/>
  <c r="AO57" i="7" s="1"/>
  <c r="V57" i="7"/>
  <c r="AK57" i="7" s="1"/>
  <c r="W56" i="7"/>
  <c r="AL56" i="7" s="1"/>
  <c r="X55" i="7"/>
  <c r="AM55" i="7" s="1"/>
  <c r="Y54" i="7"/>
  <c r="AN54" i="7" s="1"/>
  <c r="Z53" i="7"/>
  <c r="AO53" i="7" s="1"/>
  <c r="V53" i="7"/>
  <c r="AK53" i="7" s="1"/>
  <c r="W52" i="7"/>
  <c r="AL52" i="7" s="1"/>
  <c r="X51" i="7"/>
  <c r="AM51" i="7" s="1"/>
  <c r="Y50" i="7"/>
  <c r="AN50" i="7" s="1"/>
  <c r="Z49" i="7"/>
  <c r="AO49" i="7" s="1"/>
  <c r="V49" i="7"/>
  <c r="AK49" i="7" s="1"/>
  <c r="W48" i="7"/>
  <c r="AL48" i="7" s="1"/>
  <c r="X47" i="7"/>
  <c r="AM47" i="7" s="1"/>
  <c r="Y46" i="7"/>
  <c r="AN46" i="7" s="1"/>
  <c r="Z45" i="7"/>
  <c r="AO45" i="7" s="1"/>
  <c r="V45" i="7"/>
  <c r="AK45" i="7" s="1"/>
  <c r="W44" i="7"/>
  <c r="AL44" i="7" s="1"/>
  <c r="X43" i="7"/>
  <c r="AM43" i="7" s="1"/>
  <c r="Y42" i="7"/>
  <c r="AN42" i="7" s="1"/>
  <c r="Z41" i="7"/>
  <c r="AO41" i="7" s="1"/>
  <c r="V41" i="7"/>
  <c r="AK41" i="7" s="1"/>
  <c r="W40" i="7"/>
  <c r="AL40" i="7" s="1"/>
  <c r="X39" i="7"/>
  <c r="AM39" i="7" s="1"/>
  <c r="Y38" i="7"/>
  <c r="AN38" i="7" s="1"/>
  <c r="Z37" i="7"/>
  <c r="AO37" i="7" s="1"/>
  <c r="V37" i="7"/>
  <c r="AK37" i="7" s="1"/>
  <c r="W36" i="7"/>
  <c r="AL36" i="7" s="1"/>
  <c r="X35" i="7"/>
  <c r="AM35" i="7" s="1"/>
  <c r="Y34" i="7"/>
  <c r="AN34" i="7" s="1"/>
  <c r="Z33" i="7"/>
  <c r="AO33" i="7" s="1"/>
  <c r="V33" i="7"/>
  <c r="AK33" i="7" s="1"/>
  <c r="W32" i="7"/>
  <c r="AL32" i="7" s="1"/>
  <c r="X31" i="7"/>
  <c r="AM31" i="7" s="1"/>
  <c r="Y30" i="7"/>
  <c r="AN30" i="7" s="1"/>
  <c r="Z29" i="7"/>
  <c r="AO29" i="7" s="1"/>
  <c r="V29" i="7"/>
  <c r="AK29" i="7" s="1"/>
  <c r="W28" i="7"/>
  <c r="AL28" i="7" s="1"/>
  <c r="X27" i="7"/>
  <c r="AM27" i="7" s="1"/>
  <c r="Y26" i="7"/>
  <c r="AN26" i="7" s="1"/>
  <c r="Z25" i="7"/>
  <c r="AO25" i="7" s="1"/>
  <c r="V25" i="7"/>
  <c r="AK25" i="7" s="1"/>
  <c r="V21" i="7"/>
  <c r="AK21" i="7" s="1"/>
  <c r="Y6" i="7"/>
  <c r="AN6" i="7" s="1"/>
  <c r="Z59" i="7"/>
  <c r="AO59" i="7" s="1"/>
  <c r="V59" i="7"/>
  <c r="AK59" i="7" s="1"/>
  <c r="W58" i="7"/>
  <c r="AL58" i="7" s="1"/>
  <c r="Y56" i="7"/>
  <c r="AN56" i="7" s="1"/>
  <c r="Z55" i="7"/>
  <c r="AO55" i="7" s="1"/>
  <c r="V55" i="7"/>
  <c r="AK55" i="7" s="1"/>
  <c r="W54" i="7"/>
  <c r="AL54" i="7" s="1"/>
  <c r="X53" i="7"/>
  <c r="AM53" i="7" s="1"/>
  <c r="Y52" i="7"/>
  <c r="AN52" i="7" s="1"/>
  <c r="Z51" i="7"/>
  <c r="AO51" i="7" s="1"/>
  <c r="V51" i="7"/>
  <c r="AK51" i="7" s="1"/>
  <c r="W50" i="7"/>
  <c r="AL50" i="7" s="1"/>
  <c r="X49" i="7"/>
  <c r="AM49" i="7" s="1"/>
  <c r="Y48" i="7"/>
  <c r="AN48" i="7" s="1"/>
  <c r="Z47" i="7"/>
  <c r="AO47" i="7" s="1"/>
  <c r="V47" i="7"/>
  <c r="AK47" i="7" s="1"/>
  <c r="W46" i="7"/>
  <c r="AL46" i="7" s="1"/>
  <c r="X45" i="7"/>
  <c r="AM45" i="7" s="1"/>
  <c r="Y44" i="7"/>
  <c r="AN44" i="7" s="1"/>
  <c r="Z43" i="7"/>
  <c r="AO43" i="7" s="1"/>
  <c r="V43" i="7"/>
  <c r="AK43" i="7" s="1"/>
  <c r="W42" i="7"/>
  <c r="AL42" i="7" s="1"/>
  <c r="X41" i="7"/>
  <c r="AM41" i="7" s="1"/>
  <c r="Y40" i="7"/>
  <c r="AN40" i="7" s="1"/>
  <c r="Z39" i="7"/>
  <c r="AO39" i="7" s="1"/>
  <c r="V39" i="7"/>
  <c r="AK39" i="7" s="1"/>
  <c r="W38" i="7"/>
  <c r="AL38" i="7" s="1"/>
  <c r="X37" i="7"/>
  <c r="AM37" i="7" s="1"/>
  <c r="Y36" i="7"/>
  <c r="AN36" i="7" s="1"/>
  <c r="Z35" i="7"/>
  <c r="AO35" i="7" s="1"/>
  <c r="V35" i="7"/>
  <c r="AK35" i="7" s="1"/>
  <c r="W34" i="7"/>
  <c r="AL34" i="7" s="1"/>
  <c r="X33" i="7"/>
  <c r="AM33" i="7" s="1"/>
  <c r="Y32" i="7"/>
  <c r="AN32" i="7" s="1"/>
  <c r="Z31" i="7"/>
  <c r="AO31" i="7" s="1"/>
  <c r="V31" i="7"/>
  <c r="AK31" i="7" s="1"/>
  <c r="W30" i="7"/>
  <c r="AL30" i="7" s="1"/>
  <c r="X29" i="7"/>
  <c r="AM29" i="7" s="1"/>
  <c r="Y28" i="7"/>
  <c r="AN28" i="7" s="1"/>
  <c r="Z27" i="7"/>
  <c r="AO27" i="7" s="1"/>
  <c r="V27" i="7"/>
  <c r="AK27" i="7" s="1"/>
  <c r="W26" i="7"/>
  <c r="AL26" i="7" s="1"/>
  <c r="X25" i="7"/>
  <c r="AM25" i="7" s="1"/>
  <c r="Y24" i="7"/>
  <c r="AN24" i="7" s="1"/>
  <c r="Z23" i="7"/>
  <c r="AO23" i="7" s="1"/>
  <c r="V23" i="7"/>
  <c r="AK23" i="7" s="1"/>
  <c r="W22" i="7"/>
  <c r="AL22" i="7" s="1"/>
  <c r="X21" i="7"/>
  <c r="AM21" i="7" s="1"/>
  <c r="Y20" i="7"/>
  <c r="AN20" i="7" s="1"/>
  <c r="Z19" i="7"/>
  <c r="AO19" i="7" s="1"/>
  <c r="V19" i="7"/>
  <c r="AK19" i="7" s="1"/>
  <c r="W18" i="7"/>
  <c r="AL18" i="7" s="1"/>
  <c r="X17" i="7"/>
  <c r="AM17" i="7" s="1"/>
  <c r="Y16" i="7"/>
  <c r="AN16" i="7" s="1"/>
  <c r="Z15" i="7"/>
  <c r="AO15" i="7" s="1"/>
  <c r="V15" i="7"/>
  <c r="AK15" i="7" s="1"/>
  <c r="W14" i="7"/>
  <c r="AL14" i="7" s="1"/>
  <c r="X13" i="7"/>
  <c r="AM13" i="7" s="1"/>
  <c r="Y12" i="7"/>
  <c r="AN12" i="7" s="1"/>
  <c r="Z11" i="7"/>
  <c r="AO11" i="7" s="1"/>
  <c r="V11" i="7"/>
  <c r="AK11" i="7" s="1"/>
  <c r="W10" i="7"/>
  <c r="AL10" i="7" s="1"/>
  <c r="X9" i="7"/>
  <c r="AM9" i="7" s="1"/>
  <c r="Y8" i="7"/>
  <c r="AN8" i="7" s="1"/>
  <c r="Z7" i="7"/>
  <c r="AO7" i="7" s="1"/>
  <c r="V7" i="7"/>
  <c r="AK7" i="7" s="1"/>
  <c r="W53" i="7"/>
  <c r="AL53" i="7" s="1"/>
  <c r="W59" i="7"/>
  <c r="AL59" i="7" s="1"/>
  <c r="Y57" i="7"/>
  <c r="AN57" i="7" s="1"/>
  <c r="Z56" i="7"/>
  <c r="AO56" i="7" s="1"/>
  <c r="V56" i="7"/>
  <c r="AK56" i="7" s="1"/>
  <c r="W55" i="7"/>
  <c r="AL55" i="7" s="1"/>
  <c r="X54" i="7"/>
  <c r="AM54" i="7" s="1"/>
  <c r="W51" i="7"/>
  <c r="AL51" i="7" s="1"/>
  <c r="X50" i="7"/>
  <c r="AM50" i="7" s="1"/>
  <c r="X42" i="7"/>
  <c r="AM42" i="7" s="1"/>
  <c r="X34" i="7"/>
  <c r="AM34" i="7" s="1"/>
  <c r="X26" i="7"/>
  <c r="AM26" i="7" s="1"/>
  <c r="X18" i="7"/>
  <c r="AM18" i="7" s="1"/>
  <c r="X6" i="7"/>
  <c r="AM6" i="7" s="1"/>
  <c r="W6" i="7"/>
  <c r="AL6" i="7" s="1"/>
  <c r="Y59" i="7"/>
  <c r="AN59" i="7" s="1"/>
  <c r="Z58" i="7"/>
  <c r="AO58" i="7" s="1"/>
  <c r="V58" i="7"/>
  <c r="AK58" i="7" s="1"/>
  <c r="W57" i="7"/>
  <c r="AL57" i="7" s="1"/>
  <c r="Y55" i="7"/>
  <c r="AN55" i="7" s="1"/>
  <c r="Z54" i="7"/>
  <c r="AO54" i="7" s="1"/>
  <c r="V54" i="7"/>
  <c r="AK54" i="7" s="1"/>
  <c r="Y51" i="7"/>
  <c r="AN51" i="7" s="1"/>
  <c r="Z50" i="7"/>
  <c r="AO50" i="7" s="1"/>
  <c r="V50" i="7"/>
  <c r="AK50" i="7" s="1"/>
  <c r="W49" i="7"/>
  <c r="AL49" i="7" s="1"/>
  <c r="X48" i="7"/>
  <c r="AM48" i="7" s="1"/>
  <c r="Y47" i="7"/>
  <c r="AN47" i="7" s="1"/>
  <c r="Z46" i="7"/>
  <c r="AO46" i="7" s="1"/>
  <c r="V46" i="7"/>
  <c r="AK46" i="7" s="1"/>
  <c r="W45" i="7"/>
  <c r="AL45" i="7" s="1"/>
  <c r="X44" i="7"/>
  <c r="AM44" i="7" s="1"/>
  <c r="Y43" i="7"/>
  <c r="AN43" i="7" s="1"/>
  <c r="Z42" i="7"/>
  <c r="AO42" i="7" s="1"/>
  <c r="V42" i="7"/>
  <c r="AK42" i="7" s="1"/>
  <c r="W41" i="7"/>
  <c r="AL41" i="7" s="1"/>
  <c r="X40" i="7"/>
  <c r="AM40" i="7" s="1"/>
  <c r="Y39" i="7"/>
  <c r="AN39" i="7" s="1"/>
  <c r="Z38" i="7"/>
  <c r="AO38" i="7" s="1"/>
  <c r="V38" i="7"/>
  <c r="AK38" i="7" s="1"/>
  <c r="W37" i="7"/>
  <c r="AL37" i="7" s="1"/>
  <c r="X36" i="7"/>
  <c r="AM36" i="7" s="1"/>
  <c r="Y35" i="7"/>
  <c r="AN35" i="7" s="1"/>
  <c r="Z34" i="7"/>
  <c r="AO34" i="7" s="1"/>
  <c r="V34" i="7"/>
  <c r="AK34" i="7" s="1"/>
  <c r="W33" i="7"/>
  <c r="AL33" i="7" s="1"/>
  <c r="X32" i="7"/>
  <c r="AM32" i="7" s="1"/>
  <c r="Y31" i="7"/>
  <c r="AN31" i="7" s="1"/>
  <c r="Z30" i="7"/>
  <c r="AO30" i="7" s="1"/>
  <c r="V30" i="7"/>
  <c r="AK30" i="7" s="1"/>
  <c r="W29" i="7"/>
  <c r="AL29" i="7" s="1"/>
  <c r="X28" i="7"/>
  <c r="AM28" i="7" s="1"/>
  <c r="Y27" i="7"/>
  <c r="AN27" i="7" s="1"/>
  <c r="Z26" i="7"/>
  <c r="AO26" i="7" s="1"/>
  <c r="V26" i="7"/>
  <c r="AK26" i="7" s="1"/>
  <c r="W25" i="7"/>
  <c r="AL25" i="7" s="1"/>
  <c r="X24" i="7"/>
  <c r="AM24" i="7" s="1"/>
  <c r="Y23" i="7"/>
  <c r="AN23" i="7" s="1"/>
  <c r="Z22" i="7"/>
  <c r="AO22" i="7" s="1"/>
  <c r="V22" i="7"/>
  <c r="AK22" i="7" s="1"/>
  <c r="W21" i="7"/>
  <c r="AL21" i="7" s="1"/>
  <c r="X20" i="7"/>
  <c r="AM20" i="7" s="1"/>
  <c r="Y19" i="7"/>
  <c r="AN19" i="7" s="1"/>
  <c r="Z18" i="7"/>
  <c r="AO18" i="7" s="1"/>
  <c r="V18" i="7"/>
  <c r="AK18" i="7" s="1"/>
  <c r="W17" i="7"/>
  <c r="AL17" i="7" s="1"/>
  <c r="X16" i="7"/>
  <c r="AM16" i="7" s="1"/>
  <c r="Y15" i="7"/>
  <c r="AN15" i="7" s="1"/>
  <c r="Z14" i="7"/>
  <c r="AO14" i="7" s="1"/>
  <c r="V14" i="7"/>
  <c r="AK14" i="7" s="1"/>
  <c r="W13" i="7"/>
  <c r="AL13" i="7" s="1"/>
  <c r="X12" i="7"/>
  <c r="AM12" i="7" s="1"/>
  <c r="Y11" i="7"/>
  <c r="AN11" i="7" s="1"/>
  <c r="Z10" i="7"/>
  <c r="AO10" i="7" s="1"/>
  <c r="V10" i="7"/>
  <c r="AK10" i="7" s="1"/>
  <c r="W9" i="7"/>
  <c r="AL9" i="7" s="1"/>
  <c r="X8" i="7"/>
  <c r="AM8" i="7" s="1"/>
  <c r="Y7" i="7"/>
  <c r="AN7" i="7" s="1"/>
  <c r="Z6" i="7"/>
  <c r="AO6" i="7" s="1"/>
  <c r="V6" i="7"/>
  <c r="AK6" i="7" s="1"/>
  <c r="X38" i="7"/>
  <c r="AM38" i="7" s="1"/>
  <c r="X22" i="7"/>
  <c r="AM22" i="7" s="1"/>
  <c r="Y9" i="7"/>
  <c r="AN9" i="7" s="1"/>
  <c r="X57" i="7"/>
  <c r="AM57" i="7" s="1"/>
  <c r="X46" i="7"/>
  <c r="AM46" i="7" s="1"/>
  <c r="X30" i="7"/>
  <c r="AM30" i="7" s="1"/>
  <c r="X14" i="7"/>
  <c r="AM14" i="7" s="1"/>
  <c r="Y53" i="7"/>
  <c r="AN53" i="7" s="1"/>
  <c r="Z52" i="7"/>
  <c r="AO52" i="7" s="1"/>
  <c r="V52" i="7"/>
  <c r="AK52" i="7" s="1"/>
  <c r="Y49" i="7"/>
  <c r="AN49" i="7" s="1"/>
  <c r="Z48" i="7"/>
  <c r="AO48" i="7" s="1"/>
  <c r="V48" i="7"/>
  <c r="AK48" i="7" s="1"/>
  <c r="W47" i="7"/>
  <c r="AL47" i="7" s="1"/>
  <c r="Y45" i="7"/>
  <c r="AN45" i="7" s="1"/>
  <c r="Z44" i="7"/>
  <c r="AO44" i="7" s="1"/>
  <c r="V44" i="7"/>
  <c r="AK44" i="7" s="1"/>
  <c r="W43" i="7"/>
  <c r="AL43" i="7" s="1"/>
  <c r="Y41" i="7"/>
  <c r="AN41" i="7" s="1"/>
  <c r="Z40" i="7"/>
  <c r="AO40" i="7" s="1"/>
  <c r="V40" i="7"/>
  <c r="AK40" i="7" s="1"/>
  <c r="W39" i="7"/>
  <c r="AL39" i="7" s="1"/>
  <c r="Y37" i="7"/>
  <c r="AN37" i="7" s="1"/>
  <c r="Z36" i="7"/>
  <c r="AO36" i="7" s="1"/>
  <c r="V36" i="7"/>
  <c r="AK36" i="7" s="1"/>
  <c r="W35" i="7"/>
  <c r="AL35" i="7" s="1"/>
  <c r="Y33" i="7"/>
  <c r="AN33" i="7" s="1"/>
  <c r="Z32" i="7"/>
  <c r="AO32" i="7" s="1"/>
  <c r="V32" i="7"/>
  <c r="AK32" i="7" s="1"/>
  <c r="W31" i="7"/>
  <c r="AL31" i="7" s="1"/>
  <c r="Y29" i="7"/>
  <c r="AN29" i="7" s="1"/>
  <c r="Z28" i="7"/>
  <c r="AO28" i="7" s="1"/>
  <c r="V28" i="7"/>
  <c r="AK28" i="7" s="1"/>
  <c r="W27" i="7"/>
  <c r="AL27" i="7" s="1"/>
  <c r="Y25" i="7"/>
  <c r="AN25" i="7" s="1"/>
  <c r="Z24" i="7"/>
  <c r="AO24" i="7" s="1"/>
  <c r="V24" i="7"/>
  <c r="AK24" i="7" s="1"/>
  <c r="W23" i="7"/>
  <c r="AL23" i="7" s="1"/>
  <c r="Y21" i="7"/>
  <c r="AN21" i="7" s="1"/>
  <c r="Z20" i="7"/>
  <c r="AO20" i="7" s="1"/>
  <c r="V20" i="7"/>
  <c r="AK20" i="7" s="1"/>
  <c r="W19" i="7"/>
  <c r="AL19" i="7" s="1"/>
  <c r="Y17" i="7"/>
  <c r="AN17" i="7" s="1"/>
  <c r="Z16" i="7"/>
  <c r="AO16" i="7" s="1"/>
  <c r="V16" i="7"/>
  <c r="AK16" i="7" s="1"/>
  <c r="W15" i="7"/>
  <c r="AL15" i="7" s="1"/>
  <c r="Y13" i="7"/>
  <c r="AN13" i="7" s="1"/>
  <c r="Z12" i="7"/>
  <c r="AO12" i="7" s="1"/>
  <c r="V12" i="7"/>
  <c r="AK12" i="7" s="1"/>
  <c r="W11" i="7"/>
  <c r="AL11" i="7" s="1"/>
  <c r="X10" i="7"/>
  <c r="AM10" i="7" s="1"/>
  <c r="Z8" i="7"/>
  <c r="AO8" i="7" s="1"/>
  <c r="V8" i="7"/>
  <c r="AK8" i="7" s="1"/>
  <c r="W7" i="7"/>
  <c r="AL7" i="7" s="1"/>
  <c r="W26" i="12" l="1"/>
  <c r="AF26" i="12"/>
  <c r="J27" i="12"/>
  <c r="P27" i="12" s="1"/>
  <c r="AG26" i="12"/>
  <c r="AH26" i="12"/>
  <c r="BL20" i="7"/>
  <c r="BM7" i="7"/>
  <c r="BL10" i="7"/>
  <c r="BN16" i="7"/>
  <c r="BK23" i="7"/>
  <c r="BL42" i="7"/>
  <c r="BN48" i="7"/>
  <c r="BK55" i="7"/>
  <c r="AE10" i="7"/>
  <c r="AT10" i="7" s="1"/>
  <c r="AC12" i="7"/>
  <c r="AR12" i="7" s="1"/>
  <c r="AB17" i="7"/>
  <c r="AQ17" i="7" s="1"/>
  <c r="AA38" i="7"/>
  <c r="AP38" i="7" s="1"/>
  <c r="BO53" i="7"/>
  <c r="BL12" i="7"/>
  <c r="BO37" i="7"/>
  <c r="BK7" i="7"/>
  <c r="BM13" i="7"/>
  <c r="BO19" i="7"/>
  <c r="BL26" i="7"/>
  <c r="BK39" i="7"/>
  <c r="BM45" i="7"/>
  <c r="BO51" i="7"/>
  <c r="BN6" i="7"/>
  <c r="BK13" i="7"/>
  <c r="BO17" i="7"/>
  <c r="BN22" i="7"/>
  <c r="BM27" i="7"/>
  <c r="BN30" i="7"/>
  <c r="BO33" i="7"/>
  <c r="BL40" i="7"/>
  <c r="BM43" i="7"/>
  <c r="BN46" i="7"/>
  <c r="BO49" i="7"/>
  <c r="AA54" i="7"/>
  <c r="AP54" i="7" s="1"/>
  <c r="BK57" i="7"/>
  <c r="BM5" i="7"/>
  <c r="BN8" i="7"/>
  <c r="BO11" i="7"/>
  <c r="BK15" i="7"/>
  <c r="BL18" i="7"/>
  <c r="BM21" i="7"/>
  <c r="BL23" i="7"/>
  <c r="AD15" i="7"/>
  <c r="AS15" i="7" s="1"/>
  <c r="AE18" i="7"/>
  <c r="AT18" i="7" s="1"/>
  <c r="AA22" i="7"/>
  <c r="AP22" i="7" s="1"/>
  <c r="AD23" i="7"/>
  <c r="AS23" i="7" s="1"/>
  <c r="AE26" i="7"/>
  <c r="AT26" i="7" s="1"/>
  <c r="AC28" i="7"/>
  <c r="AR28" i="7" s="1"/>
  <c r="AD31" i="7"/>
  <c r="AS31" i="7" s="1"/>
  <c r="AB33" i="7"/>
  <c r="AQ33" i="7" s="1"/>
  <c r="AE34" i="7"/>
  <c r="AT34" i="7" s="1"/>
  <c r="AC36" i="7"/>
  <c r="AR36" i="7" s="1"/>
  <c r="AD39" i="7"/>
  <c r="AS39" i="7" s="1"/>
  <c r="AB41" i="7"/>
  <c r="AQ41" i="7" s="1"/>
  <c r="AE42" i="7"/>
  <c r="AT42" i="7" s="1"/>
  <c r="AC44" i="7"/>
  <c r="AR44" i="7" s="1"/>
  <c r="AA46" i="7"/>
  <c r="AP46" i="7" s="1"/>
  <c r="AD47" i="7"/>
  <c r="AS47" i="7" s="1"/>
  <c r="AB49" i="7"/>
  <c r="AQ49" i="7" s="1"/>
  <c r="AE50" i="7"/>
  <c r="AT50" i="7" s="1"/>
  <c r="AA58" i="7"/>
  <c r="AP58" i="7" s="1"/>
  <c r="AD59" i="7"/>
  <c r="AS59" i="7" s="1"/>
  <c r="AC6" i="7"/>
  <c r="AR6" i="7" s="1"/>
  <c r="AD9" i="7"/>
  <c r="AS9" i="7" s="1"/>
  <c r="AE12" i="7"/>
  <c r="AT12" i="7" s="1"/>
  <c r="AA16" i="7"/>
  <c r="AP16" i="7" s="1"/>
  <c r="AB19" i="7"/>
  <c r="AQ19" i="7" s="1"/>
  <c r="AC22" i="7"/>
  <c r="AR22" i="7" s="1"/>
  <c r="AD25" i="7"/>
  <c r="AS25" i="7" s="1"/>
  <c r="AA28" i="7"/>
  <c r="AP28" i="7" s="1"/>
  <c r="AB31" i="7"/>
  <c r="AQ31" i="7" s="1"/>
  <c r="AC34" i="7"/>
  <c r="AR34" i="7" s="1"/>
  <c r="AD37" i="7"/>
  <c r="AS37" i="7" s="1"/>
  <c r="AD41" i="7"/>
  <c r="AS41" i="7" s="1"/>
  <c r="AE44" i="7"/>
  <c r="AT44" i="7" s="1"/>
  <c r="AA48" i="7"/>
  <c r="AP48" i="7" s="1"/>
  <c r="AB51" i="7"/>
  <c r="AQ51" i="7" s="1"/>
  <c r="AC54" i="7"/>
  <c r="AR54" i="7" s="1"/>
  <c r="AE38" i="7"/>
  <c r="AT38" i="7" s="1"/>
  <c r="AA8" i="7"/>
  <c r="AP8" i="7" s="1"/>
  <c r="AB11" i="7"/>
  <c r="AQ11" i="7" s="1"/>
  <c r="AC14" i="7"/>
  <c r="AR14" i="7" s="1"/>
  <c r="AD17" i="7"/>
  <c r="AS17" i="7" s="1"/>
  <c r="AE20" i="7"/>
  <c r="AT20" i="7" s="1"/>
  <c r="AA24" i="7"/>
  <c r="AP24" i="7" s="1"/>
  <c r="AB27" i="7"/>
  <c r="AQ27" i="7" s="1"/>
  <c r="AA40" i="7"/>
  <c r="AP40" i="7" s="1"/>
  <c r="AB43" i="7"/>
  <c r="AQ43" i="7" s="1"/>
  <c r="AC46" i="7"/>
  <c r="AR46" i="7" s="1"/>
  <c r="AD49" i="7"/>
  <c r="AS49" i="7" s="1"/>
  <c r="AE52" i="7"/>
  <c r="AT52" i="7" s="1"/>
  <c r="AE6" i="7"/>
  <c r="AT6" i="7" s="1"/>
  <c r="BO9" i="7"/>
  <c r="BM11" i="7"/>
  <c r="BL16" i="7"/>
  <c r="BM19" i="7"/>
  <c r="BL24" i="7"/>
  <c r="BK37" i="7"/>
  <c r="AD29" i="7"/>
  <c r="AS29" i="7" s="1"/>
  <c r="AA36" i="7"/>
  <c r="AP36" i="7" s="1"/>
  <c r="AD22" i="7"/>
  <c r="AS22" i="7" s="1"/>
  <c r="AA30" i="7"/>
  <c r="AP30" i="7" s="1"/>
  <c r="AA10" i="7"/>
  <c r="AP10" i="7" s="1"/>
  <c r="AE32" i="7"/>
  <c r="AT32" i="7" s="1"/>
  <c r="BN18" i="7"/>
  <c r="BK25" i="7"/>
  <c r="BL28" i="7"/>
  <c r="BM31" i="7"/>
  <c r="BN34" i="7"/>
  <c r="BK41" i="7"/>
  <c r="BL44" i="7"/>
  <c r="BM47" i="7"/>
  <c r="BN50" i="7"/>
  <c r="BL56" i="7"/>
  <c r="AE22" i="7"/>
  <c r="AT22" i="7" s="1"/>
  <c r="AD27" i="7"/>
  <c r="AS27" i="7" s="1"/>
  <c r="AA34" i="7"/>
  <c r="AP34" i="7" s="1"/>
  <c r="AC40" i="7"/>
  <c r="AR40" i="7" s="1"/>
  <c r="AD43" i="7"/>
  <c r="AS43" i="7" s="1"/>
  <c r="BM18" i="7"/>
  <c r="AB39" i="7"/>
  <c r="AQ39" i="7" s="1"/>
  <c r="AD45" i="7"/>
  <c r="AS45" i="7" s="1"/>
  <c r="AE48" i="7"/>
  <c r="AT48" i="7" s="1"/>
  <c r="AA52" i="7"/>
  <c r="AP52" i="7" s="1"/>
  <c r="AB55" i="7"/>
  <c r="AQ55" i="7" s="1"/>
  <c r="AC58" i="7"/>
  <c r="AR58" i="7" s="1"/>
  <c r="AE14" i="7"/>
  <c r="AT14" i="7" s="1"/>
  <c r="AC16" i="7"/>
  <c r="AR16" i="7" s="1"/>
  <c r="AE30" i="7"/>
  <c r="AT30" i="7" s="1"/>
  <c r="AB37" i="7"/>
  <c r="AQ37" i="7" s="1"/>
  <c r="AE46" i="7"/>
  <c r="AT46" i="7" s="1"/>
  <c r="AA50" i="7"/>
  <c r="AP50" i="7" s="1"/>
  <c r="AE58" i="7"/>
  <c r="AT58" i="7" s="1"/>
  <c r="AC42" i="7"/>
  <c r="AR42" i="7" s="1"/>
  <c r="BO5" i="7"/>
  <c r="BK9" i="7"/>
  <c r="BN10" i="7"/>
  <c r="BK17" i="7"/>
  <c r="BM23" i="7"/>
  <c r="BL36" i="7"/>
  <c r="BM39" i="7"/>
  <c r="BN42" i="7"/>
  <c r="BO45" i="7"/>
  <c r="BK49" i="7"/>
  <c r="BO57" i="7"/>
  <c r="BN28" i="7"/>
  <c r="BO31" i="7"/>
  <c r="BK35" i="7"/>
  <c r="AE9" i="7"/>
  <c r="AT9" i="7" s="1"/>
  <c r="AB16" i="7"/>
  <c r="AQ16" i="7" s="1"/>
  <c r="BN21" i="7"/>
  <c r="BL6" i="7"/>
  <c r="BM9" i="7"/>
  <c r="BN12" i="7"/>
  <c r="BO15" i="7"/>
  <c r="BK19" i="7"/>
  <c r="BL22" i="7"/>
  <c r="BM25" i="7"/>
  <c r="BL38" i="7"/>
  <c r="BM41" i="7"/>
  <c r="BN44" i="7"/>
  <c r="BO47" i="7"/>
  <c r="BK51" i="7"/>
  <c r="BL54" i="7"/>
  <c r="BM57" i="7"/>
  <c r="BK12" i="7"/>
  <c r="AC59" i="7"/>
  <c r="AR59" i="7" s="1"/>
  <c r="BO8" i="7"/>
  <c r="BL15" i="7"/>
  <c r="AA6" i="7"/>
  <c r="AP6" i="7" s="1"/>
  <c r="AD6" i="7"/>
  <c r="AS6" i="7" s="1"/>
  <c r="AB12" i="7"/>
  <c r="AQ12" i="7" s="1"/>
  <c r="BO12" i="7"/>
  <c r="AD30" i="7"/>
  <c r="AS30" i="7" s="1"/>
  <c r="AE33" i="7"/>
  <c r="AT33" i="7" s="1"/>
  <c r="AE53" i="7"/>
  <c r="AT53" i="7" s="1"/>
  <c r="AA57" i="7"/>
  <c r="AP57" i="7" s="1"/>
  <c r="AA7" i="7"/>
  <c r="AP7" i="7" s="1"/>
  <c r="AD8" i="7"/>
  <c r="AS8" i="7" s="1"/>
  <c r="AB10" i="7"/>
  <c r="AQ10" i="7" s="1"/>
  <c r="AE11" i="7"/>
  <c r="AT11" i="7" s="1"/>
  <c r="AC13" i="7"/>
  <c r="AR13" i="7" s="1"/>
  <c r="AA15" i="7"/>
  <c r="AP15" i="7" s="1"/>
  <c r="AD16" i="7"/>
  <c r="AS16" i="7" s="1"/>
  <c r="AB18" i="7"/>
  <c r="AQ18" i="7" s="1"/>
  <c r="AE19" i="7"/>
  <c r="AT19" i="7" s="1"/>
  <c r="AC21" i="7"/>
  <c r="AR21" i="7" s="1"/>
  <c r="AA23" i="7"/>
  <c r="AP23" i="7" s="1"/>
  <c r="AD24" i="7"/>
  <c r="AS24" i="7" s="1"/>
  <c r="AB26" i="7"/>
  <c r="AQ26" i="7" s="1"/>
  <c r="AE27" i="7"/>
  <c r="AT27" i="7" s="1"/>
  <c r="AC29" i="7"/>
  <c r="AR29" i="7" s="1"/>
  <c r="AA31" i="7"/>
  <c r="AP31" i="7" s="1"/>
  <c r="AD32" i="7"/>
  <c r="AS32" i="7" s="1"/>
  <c r="AB34" i="7"/>
  <c r="AQ34" i="7" s="1"/>
  <c r="AE35" i="7"/>
  <c r="AT35" i="7" s="1"/>
  <c r="AC37" i="7"/>
  <c r="AR37" i="7" s="1"/>
  <c r="AA39" i="7"/>
  <c r="AP39" i="7" s="1"/>
  <c r="AD40" i="7"/>
  <c r="AS40" i="7" s="1"/>
  <c r="AB42" i="7"/>
  <c r="AQ42" i="7" s="1"/>
  <c r="AE43" i="7"/>
  <c r="AT43" i="7" s="1"/>
  <c r="AC45" i="7"/>
  <c r="AR45" i="7" s="1"/>
  <c r="AA47" i="7"/>
  <c r="AP47" i="7" s="1"/>
  <c r="AD48" i="7"/>
  <c r="AS48" i="7" s="1"/>
  <c r="AB50" i="7"/>
  <c r="AQ50" i="7" s="1"/>
  <c r="AE51" i="7"/>
  <c r="AT51" i="7" s="1"/>
  <c r="AC53" i="7"/>
  <c r="AR53" i="7" s="1"/>
  <c r="AA55" i="7"/>
  <c r="AP55" i="7" s="1"/>
  <c r="AD56" i="7"/>
  <c r="AS56" i="7" s="1"/>
  <c r="AB58" i="7"/>
  <c r="AQ58" i="7" s="1"/>
  <c r="AE59" i="7"/>
  <c r="AT59" i="7" s="1"/>
  <c r="AB7" i="7"/>
  <c r="AQ7" i="7" s="1"/>
  <c r="AC10" i="7"/>
  <c r="AR10" i="7" s="1"/>
  <c r="AD13" i="7"/>
  <c r="AS13" i="7" s="1"/>
  <c r="AE16" i="7"/>
  <c r="AT16" i="7" s="1"/>
  <c r="AA20" i="7"/>
  <c r="AP20" i="7" s="1"/>
  <c r="AB23" i="7"/>
  <c r="AQ23" i="7" s="1"/>
  <c r="AC26" i="7"/>
  <c r="AR26" i="7" s="1"/>
  <c r="AC30" i="7"/>
  <c r="AR30" i="7" s="1"/>
  <c r="AD33" i="7"/>
  <c r="AS33" i="7" s="1"/>
  <c r="AE36" i="7"/>
  <c r="AT36" i="7" s="1"/>
  <c r="BO13" i="7"/>
  <c r="AB53" i="7"/>
  <c r="AQ53" i="7" s="1"/>
  <c r="AE54" i="7"/>
  <c r="AT54" i="7" s="1"/>
  <c r="AC56" i="7"/>
  <c r="AR56" i="7" s="1"/>
  <c r="BG60" i="7"/>
  <c r="BL58" i="7"/>
  <c r="BN5" i="7"/>
  <c r="BL11" i="7"/>
  <c r="BN29" i="7"/>
  <c r="BO32" i="7"/>
  <c r="BO52" i="7"/>
  <c r="BK56" i="7"/>
  <c r="BK6" i="7"/>
  <c r="BN7" i="7"/>
  <c r="BL9" i="7"/>
  <c r="BO10" i="7"/>
  <c r="BM12" i="7"/>
  <c r="BK14" i="7"/>
  <c r="BN15" i="7"/>
  <c r="BL17" i="7"/>
  <c r="BO18" i="7"/>
  <c r="BM20" i="7"/>
  <c r="BK22" i="7"/>
  <c r="BN23" i="7"/>
  <c r="BL25" i="7"/>
  <c r="BO26" i="7"/>
  <c r="BM28" i="7"/>
  <c r="BK30" i="7"/>
  <c r="BN31" i="7"/>
  <c r="BL33" i="7"/>
  <c r="BO34" i="7"/>
  <c r="BM36" i="7"/>
  <c r="BK38" i="7"/>
  <c r="BN39" i="7"/>
  <c r="BL41" i="7"/>
  <c r="BO42" i="7"/>
  <c r="BM44" i="7"/>
  <c r="BK46" i="7"/>
  <c r="BN47" i="7"/>
  <c r="BL49" i="7"/>
  <c r="BO50" i="7"/>
  <c r="BM52" i="7"/>
  <c r="BK54" i="7"/>
  <c r="BN55" i="7"/>
  <c r="BL57" i="7"/>
  <c r="BO58" i="7"/>
  <c r="BJ60" i="7"/>
  <c r="BM29" i="7"/>
  <c r="BN32" i="7"/>
  <c r="BO35" i="7"/>
  <c r="BM6" i="7"/>
  <c r="AC11" i="7"/>
  <c r="AR11" i="7" s="1"/>
  <c r="AD18" i="7"/>
  <c r="AS18" i="7" s="1"/>
  <c r="BL19" i="7"/>
  <c r="AA25" i="7"/>
  <c r="AP25" i="7" s="1"/>
  <c r="AB28" i="7"/>
  <c r="AQ28" i="7" s="1"/>
  <c r="AC31" i="7"/>
  <c r="AR31" i="7" s="1"/>
  <c r="AD34" i="7"/>
  <c r="AS34" i="7" s="1"/>
  <c r="AA37" i="7"/>
  <c r="AP37" i="7" s="1"/>
  <c r="AA41" i="7"/>
  <c r="AP41" i="7" s="1"/>
  <c r="AB44" i="7"/>
  <c r="AQ44" i="7" s="1"/>
  <c r="AC47" i="7"/>
  <c r="AR47" i="7" s="1"/>
  <c r="AD50" i="7"/>
  <c r="AS50" i="7" s="1"/>
  <c r="AA53" i="7"/>
  <c r="AP53" i="7" s="1"/>
  <c r="AB56" i="7"/>
  <c r="AQ56" i="7" s="1"/>
  <c r="BN58" i="7"/>
  <c r="BI60" i="7"/>
  <c r="AA9" i="7"/>
  <c r="AP9" i="7" s="1"/>
  <c r="AA29" i="7"/>
  <c r="AP29" i="7" s="1"/>
  <c r="AB32" i="7"/>
  <c r="AQ32" i="7" s="1"/>
  <c r="AC35" i="7"/>
  <c r="AR35" i="7" s="1"/>
  <c r="AD38" i="7"/>
  <c r="AS38" i="7" s="1"/>
  <c r="AB52" i="7"/>
  <c r="AQ52" i="7" s="1"/>
  <c r="AC55" i="7"/>
  <c r="AR55" i="7" s="1"/>
  <c r="AD58" i="7"/>
  <c r="AS58" i="7" s="1"/>
  <c r="AE7" i="7"/>
  <c r="AT7" i="7" s="1"/>
  <c r="AC9" i="7"/>
  <c r="AR9" i="7" s="1"/>
  <c r="AA11" i="7"/>
  <c r="AP11" i="7" s="1"/>
  <c r="AD12" i="7"/>
  <c r="AS12" i="7" s="1"/>
  <c r="AB14" i="7"/>
  <c r="AQ14" i="7" s="1"/>
  <c r="AE15" i="7"/>
  <c r="AT15" i="7" s="1"/>
  <c r="AC17" i="7"/>
  <c r="AR17" i="7" s="1"/>
  <c r="AA19" i="7"/>
  <c r="AP19" i="7" s="1"/>
  <c r="AD20" i="7"/>
  <c r="AS20" i="7" s="1"/>
  <c r="AB22" i="7"/>
  <c r="AQ22" i="7" s="1"/>
  <c r="AE23" i="7"/>
  <c r="AT23" i="7" s="1"/>
  <c r="AC25" i="7"/>
  <c r="AR25" i="7" s="1"/>
  <c r="AA27" i="7"/>
  <c r="AP27" i="7" s="1"/>
  <c r="AD28" i="7"/>
  <c r="AS28" i="7" s="1"/>
  <c r="AB30" i="7"/>
  <c r="AQ30" i="7" s="1"/>
  <c r="AE31" i="7"/>
  <c r="AT31" i="7" s="1"/>
  <c r="AC33" i="7"/>
  <c r="AR33" i="7" s="1"/>
  <c r="AA35" i="7"/>
  <c r="AP35" i="7" s="1"/>
  <c r="AD36" i="7"/>
  <c r="AS36" i="7" s="1"/>
  <c r="AB38" i="7"/>
  <c r="AQ38" i="7" s="1"/>
  <c r="AE39" i="7"/>
  <c r="AT39" i="7" s="1"/>
  <c r="AC41" i="7"/>
  <c r="AR41" i="7" s="1"/>
  <c r="AA43" i="7"/>
  <c r="AP43" i="7" s="1"/>
  <c r="AD44" i="7"/>
  <c r="AS44" i="7" s="1"/>
  <c r="AB46" i="7"/>
  <c r="AQ46" i="7" s="1"/>
  <c r="AE47" i="7"/>
  <c r="AT47" i="7" s="1"/>
  <c r="AC49" i="7"/>
  <c r="AR49" i="7" s="1"/>
  <c r="AA51" i="7"/>
  <c r="AP51" i="7" s="1"/>
  <c r="AD52" i="7"/>
  <c r="AS52" i="7" s="1"/>
  <c r="AB54" i="7"/>
  <c r="AQ54" i="7" s="1"/>
  <c r="AE55" i="7"/>
  <c r="AT55" i="7" s="1"/>
  <c r="AC57" i="7"/>
  <c r="AR57" i="7" s="1"/>
  <c r="AA59" i="7"/>
  <c r="AP59" i="7" s="1"/>
  <c r="AE8" i="7"/>
  <c r="AT8" i="7" s="1"/>
  <c r="AA12" i="7"/>
  <c r="AP12" i="7" s="1"/>
  <c r="AB15" i="7"/>
  <c r="AQ15" i="7" s="1"/>
  <c r="AC18" i="7"/>
  <c r="AR18" i="7" s="1"/>
  <c r="AD21" i="7"/>
  <c r="AS21" i="7" s="1"/>
  <c r="AE24" i="7"/>
  <c r="AT24" i="7" s="1"/>
  <c r="AE28" i="7"/>
  <c r="AT28" i="7" s="1"/>
  <c r="AA32" i="7"/>
  <c r="AP32" i="7" s="1"/>
  <c r="AB35" i="7"/>
  <c r="AQ35" i="7" s="1"/>
  <c r="AC38" i="7"/>
  <c r="AR38" i="7" s="1"/>
  <c r="AE40" i="7"/>
  <c r="AT40" i="7" s="1"/>
  <c r="AA44" i="7"/>
  <c r="AP44" i="7" s="1"/>
  <c r="AB47" i="7"/>
  <c r="AQ47" i="7" s="1"/>
  <c r="AC50" i="7"/>
  <c r="AR50" i="7" s="1"/>
  <c r="AD53" i="7"/>
  <c r="AS53" i="7" s="1"/>
  <c r="AE56" i="7"/>
  <c r="AT56" i="7" s="1"/>
  <c r="AD10" i="7"/>
  <c r="AS10" i="7" s="1"/>
  <c r="BM10" i="7"/>
  <c r="AA17" i="7"/>
  <c r="AP17" i="7" s="1"/>
  <c r="BN17" i="7"/>
  <c r="AC23" i="7"/>
  <c r="AR23" i="7" s="1"/>
  <c r="BN24" i="7"/>
  <c r="BN40" i="7"/>
  <c r="BO43" i="7"/>
  <c r="BK47" i="7"/>
  <c r="BL50" i="7"/>
  <c r="BM53" i="7"/>
  <c r="BN56" i="7"/>
  <c r="BK8" i="7"/>
  <c r="AE13" i="7"/>
  <c r="AT13" i="7" s="1"/>
  <c r="BN13" i="7"/>
  <c r="AC19" i="7"/>
  <c r="AR19" i="7" s="1"/>
  <c r="BK20" i="7"/>
  <c r="AB24" i="7"/>
  <c r="AQ24" i="7" s="1"/>
  <c r="BK28" i="7"/>
  <c r="BL31" i="7"/>
  <c r="BM34" i="7"/>
  <c r="BN37" i="7"/>
  <c r="BL51" i="7"/>
  <c r="BM54" i="7"/>
  <c r="BN57" i="7"/>
  <c r="BO6" i="7"/>
  <c r="BM8" i="7"/>
  <c r="BK10" i="7"/>
  <c r="BN11" i="7"/>
  <c r="BL13" i="7"/>
  <c r="BO14" i="7"/>
  <c r="BM16" i="7"/>
  <c r="BK18" i="7"/>
  <c r="BN19" i="7"/>
  <c r="BL21" i="7"/>
  <c r="BO22" i="7"/>
  <c r="BM24" i="7"/>
  <c r="BK26" i="7"/>
  <c r="BN27" i="7"/>
  <c r="BL29" i="7"/>
  <c r="BO30" i="7"/>
  <c r="BM32" i="7"/>
  <c r="BK34" i="7"/>
  <c r="BN35" i="7"/>
  <c r="BL37" i="7"/>
  <c r="BO38" i="7"/>
  <c r="BM40" i="7"/>
  <c r="BK42" i="7"/>
  <c r="BN43" i="7"/>
  <c r="BL45" i="7"/>
  <c r="BO46" i="7"/>
  <c r="BM48" i="7"/>
  <c r="BK50" i="7"/>
  <c r="BN51" i="7"/>
  <c r="BL53" i="7"/>
  <c r="BO54" i="7"/>
  <c r="BM56" i="7"/>
  <c r="BK58" i="7"/>
  <c r="BF60" i="7"/>
  <c r="BO7" i="7"/>
  <c r="BK11" i="7"/>
  <c r="BL14" i="7"/>
  <c r="BM17" i="7"/>
  <c r="BN20" i="7"/>
  <c r="BO23" i="7"/>
  <c r="BO27" i="7"/>
  <c r="BK31" i="7"/>
  <c r="BL34" i="7"/>
  <c r="BM37" i="7"/>
  <c r="BO39" i="7"/>
  <c r="BK43" i="7"/>
  <c r="BL46" i="7"/>
  <c r="BM49" i="7"/>
  <c r="BN52" i="7"/>
  <c r="BO55" i="7"/>
  <c r="AB8" i="7"/>
  <c r="AQ8" i="7" s="1"/>
  <c r="BN9" i="7"/>
  <c r="AC15" i="7"/>
  <c r="AR15" i="7" s="1"/>
  <c r="BK16" i="7"/>
  <c r="AE21" i="7"/>
  <c r="AT21" i="7" s="1"/>
  <c r="BM22" i="7"/>
  <c r="AD26" i="7"/>
  <c r="AS26" i="7" s="1"/>
  <c r="AE29" i="7"/>
  <c r="AT29" i="7" s="1"/>
  <c r="AA33" i="7"/>
  <c r="AP33" i="7" s="1"/>
  <c r="AB36" i="7"/>
  <c r="AQ36" i="7" s="1"/>
  <c r="AC39" i="7"/>
  <c r="AR39" i="7" s="1"/>
  <c r="AD42" i="7"/>
  <c r="AS42" i="7" s="1"/>
  <c r="AE45" i="7"/>
  <c r="AT45" i="7" s="1"/>
  <c r="AA49" i="7"/>
  <c r="AP49" i="7" s="1"/>
  <c r="AC51" i="7"/>
  <c r="AR51" i="7" s="1"/>
  <c r="AD54" i="7"/>
  <c r="AS54" i="7" s="1"/>
  <c r="AE57" i="7"/>
  <c r="AT57" i="7" s="1"/>
  <c r="AC7" i="7"/>
  <c r="AR7" i="7" s="1"/>
  <c r="BL7" i="7"/>
  <c r="AA13" i="7"/>
  <c r="AP13" i="7" s="1"/>
  <c r="BM14" i="7"/>
  <c r="AB20" i="7"/>
  <c r="AQ20" i="7" s="1"/>
  <c r="BO20" i="7"/>
  <c r="BN25" i="7"/>
  <c r="BO28" i="7"/>
  <c r="BK32" i="7"/>
  <c r="BL35" i="7"/>
  <c r="BM38" i="7"/>
  <c r="BN41" i="7"/>
  <c r="BO44" i="7"/>
  <c r="BK48" i="7"/>
  <c r="BM50" i="7"/>
  <c r="BN53" i="7"/>
  <c r="BO56" i="7"/>
  <c r="BK24" i="7"/>
  <c r="BL27" i="7"/>
  <c r="BM30" i="7"/>
  <c r="BN33" i="7"/>
  <c r="BK36" i="7"/>
  <c r="BK40" i="7"/>
  <c r="BL43" i="7"/>
  <c r="BM46" i="7"/>
  <c r="BN49" i="7"/>
  <c r="BK52" i="7"/>
  <c r="BL55" i="7"/>
  <c r="BM58" i="7"/>
  <c r="BH60" i="7"/>
  <c r="AD24" i="12"/>
  <c r="AJ24" i="12" s="1"/>
  <c r="AC24" i="12"/>
  <c r="AI24" i="12" s="1"/>
  <c r="H32" i="5"/>
  <c r="F7" i="5"/>
  <c r="I7" i="5" s="1"/>
  <c r="F8" i="5"/>
  <c r="I8" i="5" s="1"/>
  <c r="F9" i="5"/>
  <c r="I9" i="5" s="1"/>
  <c r="F10" i="5"/>
  <c r="I10" i="5" s="1"/>
  <c r="F11" i="5"/>
  <c r="I11" i="5" s="1"/>
  <c r="F12" i="5"/>
  <c r="I12" i="5" s="1"/>
  <c r="F13" i="5"/>
  <c r="I13" i="5" s="1"/>
  <c r="F14" i="5"/>
  <c r="I14" i="5" s="1"/>
  <c r="F15" i="5"/>
  <c r="I15" i="5" s="1"/>
  <c r="F16" i="5"/>
  <c r="I16" i="5" s="1"/>
  <c r="F17" i="5"/>
  <c r="I17" i="5" s="1"/>
  <c r="F18" i="5"/>
  <c r="I18" i="5" s="1"/>
  <c r="F19" i="5"/>
  <c r="I19" i="5" s="1"/>
  <c r="F20" i="5"/>
  <c r="I20" i="5" s="1"/>
  <c r="F21" i="5"/>
  <c r="I21" i="5" s="1"/>
  <c r="F22" i="5"/>
  <c r="I22" i="5" s="1"/>
  <c r="F23" i="5"/>
  <c r="I23" i="5" s="1"/>
  <c r="F24" i="5"/>
  <c r="I24" i="5" s="1"/>
  <c r="F25" i="5"/>
  <c r="I25" i="5" s="1"/>
  <c r="F26" i="5"/>
  <c r="I26" i="5" s="1"/>
  <c r="F27" i="5"/>
  <c r="I27" i="5" s="1"/>
  <c r="F28" i="5"/>
  <c r="I28" i="5" s="1"/>
  <c r="F29" i="5"/>
  <c r="I29" i="5" s="1"/>
  <c r="F30" i="5"/>
  <c r="I30" i="5" s="1"/>
  <c r="F31" i="5"/>
  <c r="I31" i="5" s="1"/>
  <c r="F32" i="5"/>
  <c r="I32" i="5" s="1"/>
  <c r="F33" i="5"/>
  <c r="I33" i="5" s="1"/>
  <c r="F34" i="5"/>
  <c r="I34" i="5" s="1"/>
  <c r="F35" i="5"/>
  <c r="I35" i="5" s="1"/>
  <c r="F36" i="5"/>
  <c r="I36" i="5" s="1"/>
  <c r="F37" i="5"/>
  <c r="I37" i="5" s="1"/>
  <c r="F38" i="5"/>
  <c r="I38" i="5" s="1"/>
  <c r="F39" i="5"/>
  <c r="I39" i="5" s="1"/>
  <c r="F40" i="5"/>
  <c r="I40" i="5" s="1"/>
  <c r="F41" i="5"/>
  <c r="I41" i="5" s="1"/>
  <c r="F42" i="5"/>
  <c r="I42" i="5" s="1"/>
  <c r="F43" i="5"/>
  <c r="I43" i="5" s="1"/>
  <c r="F44" i="5"/>
  <c r="I44" i="5" s="1"/>
  <c r="F45" i="5"/>
  <c r="I45" i="5" s="1"/>
  <c r="F46" i="5"/>
  <c r="I46" i="5" s="1"/>
  <c r="F47" i="5"/>
  <c r="I47" i="5" s="1"/>
  <c r="F48" i="5"/>
  <c r="I48" i="5" s="1"/>
  <c r="F49" i="5"/>
  <c r="I49" i="5" s="1"/>
  <c r="F50" i="5"/>
  <c r="I50" i="5" s="1"/>
  <c r="F51" i="5"/>
  <c r="I51" i="5" s="1"/>
  <c r="F52" i="5"/>
  <c r="I52" i="5" s="1"/>
  <c r="F53" i="5"/>
  <c r="I53" i="5" s="1"/>
  <c r="F54" i="5"/>
  <c r="I54" i="5" s="1"/>
  <c r="F55" i="5"/>
  <c r="I55" i="5" s="1"/>
  <c r="F56" i="5"/>
  <c r="I56" i="5" s="1"/>
  <c r="F57" i="5"/>
  <c r="I57" i="5" s="1"/>
  <c r="F58" i="5"/>
  <c r="I58" i="5" s="1"/>
  <c r="F59" i="5"/>
  <c r="I59" i="5" s="1"/>
  <c r="F6" i="5"/>
  <c r="I6" i="5" s="1"/>
  <c r="E7" i="5"/>
  <c r="H7" i="5" s="1"/>
  <c r="E8" i="5"/>
  <c r="H8" i="5" s="1"/>
  <c r="K8" i="5" s="1"/>
  <c r="E9" i="5"/>
  <c r="E10" i="5"/>
  <c r="H10" i="5" s="1"/>
  <c r="E11" i="5"/>
  <c r="E12" i="5"/>
  <c r="H12" i="5" s="1"/>
  <c r="E13" i="5"/>
  <c r="E14" i="5"/>
  <c r="H14" i="5" s="1"/>
  <c r="E15" i="5"/>
  <c r="H15" i="5" s="1"/>
  <c r="E16" i="5"/>
  <c r="H16" i="5" s="1"/>
  <c r="E17" i="5"/>
  <c r="E18" i="5"/>
  <c r="H18" i="5" s="1"/>
  <c r="E19" i="5"/>
  <c r="E20" i="5"/>
  <c r="H20" i="5" s="1"/>
  <c r="E21" i="5"/>
  <c r="E22" i="5"/>
  <c r="H22" i="5" s="1"/>
  <c r="E23" i="5"/>
  <c r="E24" i="5"/>
  <c r="H24" i="5" s="1"/>
  <c r="E25" i="5"/>
  <c r="E26" i="5"/>
  <c r="H26" i="5" s="1"/>
  <c r="E27" i="5"/>
  <c r="H27" i="5" s="1"/>
  <c r="E28" i="5"/>
  <c r="H28" i="5" s="1"/>
  <c r="E29" i="5"/>
  <c r="E30" i="5"/>
  <c r="H30" i="5" s="1"/>
  <c r="E31" i="5"/>
  <c r="E32" i="5"/>
  <c r="E33" i="5"/>
  <c r="E34" i="5"/>
  <c r="H34" i="5" s="1"/>
  <c r="E35" i="5"/>
  <c r="H35" i="5" s="1"/>
  <c r="E36" i="5"/>
  <c r="H36" i="5" s="1"/>
  <c r="E37" i="5"/>
  <c r="E38" i="5"/>
  <c r="H38" i="5" s="1"/>
  <c r="E39" i="5"/>
  <c r="E40" i="5"/>
  <c r="H40" i="5" s="1"/>
  <c r="E41" i="5"/>
  <c r="E42" i="5"/>
  <c r="H42" i="5" s="1"/>
  <c r="E43" i="5"/>
  <c r="E44" i="5"/>
  <c r="H44" i="5" s="1"/>
  <c r="E45" i="5"/>
  <c r="E46" i="5"/>
  <c r="H46" i="5" s="1"/>
  <c r="E47" i="5"/>
  <c r="H47" i="5" s="1"/>
  <c r="E48" i="5"/>
  <c r="H48" i="5" s="1"/>
  <c r="K48" i="5" s="1"/>
  <c r="E49" i="5"/>
  <c r="E50" i="5"/>
  <c r="H50" i="5" s="1"/>
  <c r="E51" i="5"/>
  <c r="E52" i="5"/>
  <c r="H52" i="5" s="1"/>
  <c r="E53" i="5"/>
  <c r="E54" i="5"/>
  <c r="H54" i="5" s="1"/>
  <c r="E55" i="5"/>
  <c r="E56" i="5"/>
  <c r="H56" i="5" s="1"/>
  <c r="E57" i="5"/>
  <c r="E58" i="5"/>
  <c r="H58" i="5" s="1"/>
  <c r="E59" i="5"/>
  <c r="H59" i="5" s="1"/>
  <c r="E6" i="5"/>
  <c r="W27" i="12" l="1"/>
  <c r="AH27" i="12"/>
  <c r="AG27" i="12"/>
  <c r="AF27" i="12"/>
  <c r="J28" i="12"/>
  <c r="P28" i="12" s="1"/>
  <c r="L58" i="5"/>
  <c r="L54" i="5"/>
  <c r="L50" i="5"/>
  <c r="L46" i="5"/>
  <c r="L42" i="5"/>
  <c r="L38" i="5"/>
  <c r="L34" i="5"/>
  <c r="L30" i="5"/>
  <c r="L26" i="5"/>
  <c r="L22" i="5"/>
  <c r="L18" i="5"/>
  <c r="L14" i="5"/>
  <c r="L10" i="5"/>
  <c r="L56" i="5"/>
  <c r="L52" i="5"/>
  <c r="L48" i="5"/>
  <c r="L44" i="5"/>
  <c r="L40" i="5"/>
  <c r="L36" i="5"/>
  <c r="L32" i="5"/>
  <c r="L28" i="5"/>
  <c r="L24" i="5"/>
  <c r="L20" i="5"/>
  <c r="L16" i="5"/>
  <c r="L12" i="5"/>
  <c r="L8" i="5"/>
  <c r="L7" i="5"/>
  <c r="K59" i="5"/>
  <c r="K47" i="5"/>
  <c r="K35" i="5"/>
  <c r="K27" i="5"/>
  <c r="L59" i="5"/>
  <c r="L55" i="5"/>
  <c r="L51" i="5"/>
  <c r="L47" i="5"/>
  <c r="L43" i="5"/>
  <c r="L39" i="5"/>
  <c r="L35" i="5"/>
  <c r="L31" i="5"/>
  <c r="L27" i="5"/>
  <c r="L23" i="5"/>
  <c r="L19" i="5"/>
  <c r="L15" i="5"/>
  <c r="L11" i="5"/>
  <c r="K36" i="5"/>
  <c r="K28" i="5"/>
  <c r="K15" i="5"/>
  <c r="K16" i="5"/>
  <c r="L57" i="5"/>
  <c r="L53" i="5"/>
  <c r="L49" i="5"/>
  <c r="L45" i="5"/>
  <c r="L41" i="5"/>
  <c r="L37" i="5"/>
  <c r="L33" i="5"/>
  <c r="L29" i="5"/>
  <c r="L25" i="5"/>
  <c r="L21" i="5"/>
  <c r="L17" i="5"/>
  <c r="L13" i="5"/>
  <c r="L9" i="5"/>
  <c r="N55" i="5"/>
  <c r="O55" i="5"/>
  <c r="N39" i="5"/>
  <c r="O39" i="5"/>
  <c r="N19" i="5"/>
  <c r="O19" i="5"/>
  <c r="O42" i="5"/>
  <c r="N42" i="5"/>
  <c r="O26" i="5"/>
  <c r="N26" i="5"/>
  <c r="O18" i="5"/>
  <c r="N18" i="5"/>
  <c r="O14" i="5"/>
  <c r="N14" i="5"/>
  <c r="O10" i="5"/>
  <c r="N10" i="5"/>
  <c r="N51" i="5"/>
  <c r="O51" i="5"/>
  <c r="N43" i="5"/>
  <c r="O43" i="5"/>
  <c r="N31" i="5"/>
  <c r="O31" i="5"/>
  <c r="N23" i="5"/>
  <c r="O23" i="5"/>
  <c r="N11" i="5"/>
  <c r="O11" i="5"/>
  <c r="O58" i="5"/>
  <c r="N58" i="5"/>
  <c r="O46" i="5"/>
  <c r="N46" i="5"/>
  <c r="O34" i="5"/>
  <c r="N34" i="5"/>
  <c r="O22" i="5"/>
  <c r="N22" i="5"/>
  <c r="N57" i="5"/>
  <c r="O57" i="5"/>
  <c r="N53" i="5"/>
  <c r="O53" i="5"/>
  <c r="N49" i="5"/>
  <c r="O49" i="5"/>
  <c r="N45" i="5"/>
  <c r="O45" i="5"/>
  <c r="N41" i="5"/>
  <c r="O41" i="5"/>
  <c r="N37" i="5"/>
  <c r="O37" i="5"/>
  <c r="N33" i="5"/>
  <c r="O33" i="5"/>
  <c r="N29" i="5"/>
  <c r="O29" i="5"/>
  <c r="N25" i="5"/>
  <c r="O25" i="5"/>
  <c r="N21" i="5"/>
  <c r="O21" i="5"/>
  <c r="N17" i="5"/>
  <c r="O17" i="5"/>
  <c r="N13" i="5"/>
  <c r="O13" i="5"/>
  <c r="N9" i="5"/>
  <c r="O9" i="5"/>
  <c r="H57" i="5"/>
  <c r="K57" i="5" s="1"/>
  <c r="H55" i="5"/>
  <c r="K55" i="5" s="1"/>
  <c r="H53" i="5"/>
  <c r="K53" i="5" s="1"/>
  <c r="H51" i="5"/>
  <c r="K51" i="5" s="1"/>
  <c r="H49" i="5"/>
  <c r="K49" i="5" s="1"/>
  <c r="H45" i="5"/>
  <c r="K45" i="5" s="1"/>
  <c r="H43" i="5"/>
  <c r="K43" i="5" s="1"/>
  <c r="H41" i="5"/>
  <c r="K41" i="5" s="1"/>
  <c r="H39" i="5"/>
  <c r="K39" i="5" s="1"/>
  <c r="H37" i="5"/>
  <c r="K37" i="5" s="1"/>
  <c r="H33" i="5"/>
  <c r="K33" i="5" s="1"/>
  <c r="H31" i="5"/>
  <c r="K31" i="5" s="1"/>
  <c r="H29" i="5"/>
  <c r="K29" i="5" s="1"/>
  <c r="H25" i="5"/>
  <c r="K25" i="5" s="1"/>
  <c r="H23" i="5"/>
  <c r="K23" i="5" s="1"/>
  <c r="H21" i="5"/>
  <c r="K21" i="5" s="1"/>
  <c r="H19" i="5"/>
  <c r="K19" i="5" s="1"/>
  <c r="H17" i="5"/>
  <c r="K17" i="5" s="1"/>
  <c r="H13" i="5"/>
  <c r="K13" i="5" s="1"/>
  <c r="H11" i="5"/>
  <c r="K11" i="5" s="1"/>
  <c r="H9" i="5"/>
  <c r="K9" i="5" s="1"/>
  <c r="N59" i="5"/>
  <c r="O59" i="5"/>
  <c r="N47" i="5"/>
  <c r="O47" i="5"/>
  <c r="N35" i="5"/>
  <c r="O35" i="5"/>
  <c r="N27" i="5"/>
  <c r="O27" i="5"/>
  <c r="N15" i="5"/>
  <c r="O15" i="5"/>
  <c r="N7" i="5"/>
  <c r="O7" i="5"/>
  <c r="O54" i="5"/>
  <c r="N54" i="5"/>
  <c r="O50" i="5"/>
  <c r="N50" i="5"/>
  <c r="O38" i="5"/>
  <c r="N38" i="5"/>
  <c r="O30" i="5"/>
  <c r="N30" i="5"/>
  <c r="O6" i="5"/>
  <c r="N6" i="5"/>
  <c r="N56" i="5"/>
  <c r="O56" i="5"/>
  <c r="N52" i="5"/>
  <c r="O52" i="5"/>
  <c r="N48" i="5"/>
  <c r="O48" i="5"/>
  <c r="N44" i="5"/>
  <c r="O44" i="5"/>
  <c r="N40" i="5"/>
  <c r="O40" i="5"/>
  <c r="N36" i="5"/>
  <c r="O36" i="5"/>
  <c r="N32" i="5"/>
  <c r="O32" i="5"/>
  <c r="N28" i="5"/>
  <c r="O28" i="5"/>
  <c r="N24" i="5"/>
  <c r="O24" i="5"/>
  <c r="N20" i="5"/>
  <c r="O20" i="5"/>
  <c r="N16" i="5"/>
  <c r="O16" i="5"/>
  <c r="O12" i="5"/>
  <c r="N12" i="5"/>
  <c r="N8" i="5"/>
  <c r="O8" i="5"/>
  <c r="H6" i="5"/>
  <c r="K7" i="5" s="1"/>
  <c r="AD25" i="12"/>
  <c r="AJ25" i="12" s="1"/>
  <c r="AC25" i="12"/>
  <c r="AI25" i="12" s="1"/>
  <c r="S25" i="12"/>
  <c r="S26" i="12" s="1"/>
  <c r="BG133" i="2"/>
  <c r="BG95" i="2"/>
  <c r="BG114" i="2"/>
  <c r="BG190" i="2"/>
  <c r="BG47" i="2"/>
  <c r="BG37" i="2"/>
  <c r="BG142" i="2"/>
  <c r="BG221" i="2"/>
  <c r="BG181" i="2"/>
  <c r="BG27" i="2"/>
  <c r="BG52" i="2"/>
  <c r="BG86" i="2"/>
  <c r="BG198" i="2"/>
  <c r="BG39" i="2"/>
  <c r="BG148" i="2"/>
  <c r="BG165" i="2"/>
  <c r="BG80" i="2"/>
  <c r="BG50" i="2"/>
  <c r="BG88" i="2"/>
  <c r="BG130" i="2"/>
  <c r="BG106" i="2"/>
  <c r="BG75" i="2"/>
  <c r="BG185" i="2"/>
  <c r="BG177" i="2"/>
  <c r="BG100" i="2"/>
  <c r="BG28" i="2"/>
  <c r="BG163" i="2"/>
  <c r="BG112" i="2"/>
  <c r="BG191" i="2"/>
  <c r="BG139" i="2"/>
  <c r="BG194" i="2"/>
  <c r="BG18" i="2"/>
  <c r="BG12" i="2"/>
  <c r="BG63" i="2"/>
  <c r="BG222" i="2"/>
  <c r="BG62" i="2"/>
  <c r="BG7" i="2"/>
  <c r="BG111" i="2"/>
  <c r="BG125" i="2"/>
  <c r="BG131" i="2"/>
  <c r="BG155" i="2"/>
  <c r="BG56" i="2"/>
  <c r="BG209" i="2"/>
  <c r="BG197" i="2"/>
  <c r="BG119" i="2"/>
  <c r="BG67" i="2"/>
  <c r="BG73" i="2"/>
  <c r="BG182" i="2"/>
  <c r="BG187" i="2"/>
  <c r="BG117" i="2"/>
  <c r="BG55" i="2"/>
  <c r="BG21" i="2"/>
  <c r="BG183" i="2"/>
  <c r="BG211" i="2"/>
  <c r="BG54" i="2"/>
  <c r="BG89" i="2"/>
  <c r="BG45" i="2"/>
  <c r="BG3" i="2"/>
  <c r="BG8" i="2"/>
  <c r="BG83" i="2"/>
  <c r="BG41" i="2"/>
  <c r="BG186" i="2"/>
  <c r="BG30" i="2"/>
  <c r="BG99" i="2"/>
  <c r="BG126" i="2"/>
  <c r="BG6" i="2"/>
  <c r="BG58" i="2"/>
  <c r="BG166" i="2"/>
  <c r="BG19" i="2"/>
  <c r="BG176" i="2"/>
  <c r="BG213" i="2"/>
  <c r="BG118" i="2"/>
  <c r="BG16" i="2"/>
  <c r="BG134" i="2"/>
  <c r="BG113" i="2"/>
  <c r="BG192" i="2"/>
  <c r="BG153" i="2"/>
  <c r="BG195" i="2"/>
  <c r="BG199" i="2"/>
  <c r="BG151" i="2"/>
  <c r="BG51" i="2"/>
  <c r="BG201" i="2"/>
  <c r="BG175" i="2"/>
  <c r="BG107" i="2"/>
  <c r="BG223" i="2"/>
  <c r="BG149" i="2"/>
  <c r="BG76" i="2"/>
  <c r="BG120" i="2"/>
  <c r="BG96" i="2"/>
  <c r="BG157" i="2"/>
  <c r="BG46" i="2"/>
  <c r="BG31" i="2"/>
  <c r="BG224" i="2"/>
  <c r="BG14" i="2"/>
  <c r="BG225" i="2"/>
  <c r="BG71" i="2"/>
  <c r="BG26" i="2"/>
  <c r="BG49" i="2"/>
  <c r="BG140" i="2"/>
  <c r="BG64" i="2"/>
  <c r="BG20" i="2"/>
  <c r="BG101" i="2"/>
  <c r="BG92" i="2"/>
  <c r="BG11" i="2"/>
  <c r="BG42" i="2"/>
  <c r="BG104" i="2"/>
  <c r="BG129" i="2"/>
  <c r="BG147" i="2"/>
  <c r="BG218" i="2"/>
  <c r="BG203" i="2"/>
  <c r="BG25" i="2"/>
  <c r="BG61" i="2"/>
  <c r="BG170" i="2"/>
  <c r="BG91" i="2"/>
  <c r="BG164" i="2"/>
  <c r="BG68" i="2"/>
  <c r="BG193" i="2"/>
  <c r="BG10" i="2"/>
  <c r="BG219" i="2"/>
  <c r="BG103" i="2"/>
  <c r="BG161" i="2"/>
  <c r="BG109" i="2"/>
  <c r="BG90" i="2"/>
  <c r="BG122" i="2"/>
  <c r="BG162" i="2"/>
  <c r="BG226" i="2"/>
  <c r="BG77" i="2"/>
  <c r="BG227" i="2"/>
  <c r="BG127" i="2"/>
  <c r="BG152" i="2"/>
  <c r="BG184" i="2"/>
  <c r="BG9" i="2"/>
  <c r="BG24" i="2"/>
  <c r="BG217" i="2"/>
  <c r="BG115" i="2"/>
  <c r="BG174" i="2"/>
  <c r="BG145" i="2"/>
  <c r="BG102" i="2"/>
  <c r="BG179" i="2"/>
  <c r="BG97" i="2"/>
  <c r="BG228" i="2"/>
  <c r="BG137" i="2"/>
  <c r="BG156" i="2"/>
  <c r="BG144" i="2"/>
  <c r="BG167" i="2"/>
  <c r="BG43" i="2"/>
  <c r="BG4" i="2"/>
  <c r="BG159" i="2"/>
  <c r="BG138" i="2"/>
  <c r="BG168" i="2"/>
  <c r="BG53" i="2"/>
  <c r="BG132" i="2"/>
  <c r="BG32" i="2"/>
  <c r="BG66" i="2"/>
  <c r="BG143" i="2"/>
  <c r="BG205" i="2"/>
  <c r="BG78" i="2"/>
  <c r="BG84" i="2"/>
  <c r="BG44" i="2"/>
  <c r="BG116" i="2"/>
  <c r="BG74" i="2"/>
  <c r="BG59" i="2"/>
  <c r="BG196" i="2"/>
  <c r="BG136" i="2"/>
  <c r="BG22" i="2"/>
  <c r="BG229" i="2"/>
  <c r="BG81" i="2"/>
  <c r="BG65" i="2"/>
  <c r="BG135" i="2"/>
  <c r="BG172" i="2"/>
  <c r="BG146" i="2"/>
  <c r="BG178" i="2"/>
  <c r="BG72" i="2"/>
  <c r="BG35" i="2"/>
  <c r="BG15" i="2"/>
  <c r="BG180" i="2"/>
  <c r="BG13" i="2"/>
  <c r="BG29" i="2"/>
  <c r="BG108" i="2"/>
  <c r="BG123" i="2"/>
  <c r="BG69" i="2"/>
  <c r="BG200" i="2"/>
  <c r="BG169" i="2"/>
  <c r="BG121" i="2"/>
  <c r="BG230" i="2"/>
  <c r="BG173" i="2"/>
  <c r="BG98" i="2"/>
  <c r="BG206" i="2"/>
  <c r="BG17" i="2"/>
  <c r="BG36" i="2"/>
  <c r="BG215" i="2"/>
  <c r="BG141" i="2"/>
  <c r="BG85" i="2"/>
  <c r="BG105" i="2"/>
  <c r="BG48" i="2"/>
  <c r="BG171" i="2"/>
  <c r="BG216" i="2"/>
  <c r="BG188" i="2"/>
  <c r="BG70" i="2"/>
  <c r="BG214" i="2"/>
  <c r="BG189" i="2"/>
  <c r="BG160" i="2"/>
  <c r="BG40" i="2"/>
  <c r="BG154" i="2"/>
  <c r="BG82" i="2"/>
  <c r="BG212" i="2"/>
  <c r="BG210" i="2"/>
  <c r="BG79" i="2"/>
  <c r="BG87" i="2"/>
  <c r="BG34" i="2"/>
  <c r="BG220" i="2"/>
  <c r="BG124" i="2"/>
  <c r="BG150" i="2"/>
  <c r="BG33" i="2"/>
  <c r="BG110" i="2"/>
  <c r="BG5" i="2"/>
  <c r="BG57" i="2"/>
  <c r="BG204" i="2"/>
  <c r="BG38" i="2"/>
  <c r="BG207" i="2"/>
  <c r="BG231" i="2"/>
  <c r="BG60" i="2"/>
  <c r="BG208" i="2"/>
  <c r="BG2" i="2"/>
  <c r="BG202" i="2"/>
  <c r="BG232" i="2"/>
  <c r="BG94" i="2"/>
  <c r="BG23" i="2"/>
  <c r="BG128" i="2"/>
  <c r="BG93" i="2"/>
  <c r="BG158" i="2"/>
  <c r="W28" i="12" l="1"/>
  <c r="AG28" i="12"/>
  <c r="AF28" i="12"/>
  <c r="J29" i="12"/>
  <c r="P29" i="12" s="1"/>
  <c r="AH28" i="12"/>
  <c r="K14" i="5"/>
  <c r="K10" i="5"/>
  <c r="K46" i="5"/>
  <c r="K42" i="5"/>
  <c r="K32" i="5"/>
  <c r="K18" i="5"/>
  <c r="K50" i="5"/>
  <c r="K12" i="5"/>
  <c r="K44" i="5"/>
  <c r="K22" i="5"/>
  <c r="K54" i="5"/>
  <c r="K26" i="5"/>
  <c r="K58" i="5"/>
  <c r="K20" i="5"/>
  <c r="K52" i="5"/>
  <c r="K30" i="5"/>
  <c r="K34" i="5"/>
  <c r="K24" i="5"/>
  <c r="K56" i="5"/>
  <c r="K38" i="5"/>
  <c r="K40" i="5"/>
  <c r="AD26" i="12"/>
  <c r="AJ26" i="12" s="1"/>
  <c r="AC26" i="12"/>
  <c r="AI26" i="12" s="1"/>
  <c r="W29" i="12" l="1"/>
  <c r="AH29" i="12"/>
  <c r="AF29" i="12"/>
  <c r="J30" i="12"/>
  <c r="P30" i="12" s="1"/>
  <c r="AG29" i="12"/>
  <c r="AD27" i="12"/>
  <c r="AJ27" i="12" s="1"/>
  <c r="AC27" i="12"/>
  <c r="AI27" i="12" s="1"/>
  <c r="S27" i="12"/>
  <c r="S28" i="12" s="1"/>
  <c r="W30" i="12" l="1"/>
  <c r="AH30" i="12"/>
  <c r="J31" i="12"/>
  <c r="P31" i="12" s="1"/>
  <c r="AG30" i="12"/>
  <c r="AF30" i="12"/>
  <c r="AD28" i="12"/>
  <c r="AJ28" i="12" s="1"/>
  <c r="AC28" i="12"/>
  <c r="AI28" i="12" s="1"/>
  <c r="W31" i="12" l="1"/>
  <c r="AH31" i="12"/>
  <c r="AF31" i="12"/>
  <c r="J32" i="12"/>
  <c r="P32" i="12" s="1"/>
  <c r="AG31" i="12"/>
  <c r="AD29" i="12"/>
  <c r="AJ29" i="12" s="1"/>
  <c r="AC29" i="12"/>
  <c r="AI29" i="12" s="1"/>
  <c r="S29" i="12"/>
  <c r="S30" i="12" s="1"/>
  <c r="W32" i="12" l="1"/>
  <c r="AG32" i="12"/>
  <c r="AF32" i="12"/>
  <c r="J33" i="12"/>
  <c r="P33" i="12" s="1"/>
  <c r="AH32" i="12"/>
  <c r="AD30" i="12"/>
  <c r="AJ30" i="12" s="1"/>
  <c r="AC30" i="12"/>
  <c r="AI30" i="12" s="1"/>
  <c r="W33" i="12" l="1"/>
  <c r="AH33" i="12"/>
  <c r="AF33" i="12"/>
  <c r="J34" i="12"/>
  <c r="P34" i="12" s="1"/>
  <c r="AG33" i="12"/>
  <c r="AD31" i="12"/>
  <c r="AJ31" i="12" s="1"/>
  <c r="AC31" i="12"/>
  <c r="AI31" i="12" s="1"/>
  <c r="S31" i="12"/>
  <c r="S32" i="12" s="1"/>
  <c r="W34" i="12" l="1"/>
  <c r="AH34" i="12"/>
  <c r="AF34" i="12"/>
  <c r="J35" i="12"/>
  <c r="P35" i="12" s="1"/>
  <c r="AG34" i="12"/>
  <c r="AD32" i="12"/>
  <c r="AJ32" i="12" s="1"/>
  <c r="AC32" i="12"/>
  <c r="AI32" i="12" s="1"/>
  <c r="W35" i="12" l="1"/>
  <c r="AH35" i="12"/>
  <c r="AF35" i="12"/>
  <c r="J36" i="12"/>
  <c r="P36" i="12" s="1"/>
  <c r="AG35" i="12"/>
  <c r="AD33" i="12"/>
  <c r="AJ33" i="12" s="1"/>
  <c r="AC33" i="12"/>
  <c r="AI33" i="12" s="1"/>
  <c r="S33" i="12"/>
  <c r="S34" i="12" s="1"/>
  <c r="W36" i="12" l="1"/>
  <c r="AG36" i="12"/>
  <c r="AF36" i="12"/>
  <c r="AH36" i="12"/>
  <c r="J37" i="12"/>
  <c r="P37" i="12" s="1"/>
  <c r="AD34" i="12"/>
  <c r="AJ34" i="12" s="1"/>
  <c r="AC34" i="12"/>
  <c r="AI34" i="12" s="1"/>
  <c r="W37" i="12" l="1"/>
  <c r="AH37" i="12"/>
  <c r="AF37" i="12"/>
  <c r="J38" i="12"/>
  <c r="P38" i="12" s="1"/>
  <c r="AG37" i="12"/>
  <c r="AD35" i="12"/>
  <c r="AJ35" i="12" s="1"/>
  <c r="AC35" i="12"/>
  <c r="AI35" i="12" s="1"/>
  <c r="S35" i="12"/>
  <c r="S36" i="12" s="1"/>
  <c r="W38" i="12" l="1"/>
  <c r="AH38" i="12"/>
  <c r="AF38" i="12"/>
  <c r="J39" i="12"/>
  <c r="P39" i="12" s="1"/>
  <c r="AG38" i="12"/>
  <c r="AD36" i="12"/>
  <c r="AJ36" i="12" s="1"/>
  <c r="AC36" i="12"/>
  <c r="AI36" i="12" s="1"/>
  <c r="W39" i="12" l="1"/>
  <c r="AH39" i="12"/>
  <c r="AF39" i="12"/>
  <c r="J40" i="12"/>
  <c r="P40" i="12" s="1"/>
  <c r="AG39" i="12"/>
  <c r="AD37" i="12"/>
  <c r="AJ37" i="12" s="1"/>
  <c r="AC37" i="12"/>
  <c r="AI37" i="12" s="1"/>
  <c r="S37" i="12"/>
  <c r="S38" i="12" s="1"/>
  <c r="W40" i="12" l="1"/>
  <c r="AG40" i="12"/>
  <c r="AF40" i="12"/>
  <c r="AH40" i="12"/>
  <c r="J41" i="12"/>
  <c r="P41" i="12" s="1"/>
  <c r="AD38" i="12"/>
  <c r="AJ38" i="12" s="1"/>
  <c r="AC38" i="12"/>
  <c r="AI38" i="12" s="1"/>
  <c r="W41" i="12" l="1"/>
  <c r="AH41" i="12"/>
  <c r="AF41" i="12"/>
  <c r="J42" i="12"/>
  <c r="P42" i="12" s="1"/>
  <c r="AG41" i="12"/>
  <c r="AD39" i="12"/>
  <c r="AJ39" i="12" s="1"/>
  <c r="AC39" i="12"/>
  <c r="AI39" i="12" s="1"/>
  <c r="S39" i="12"/>
  <c r="S40" i="12" s="1"/>
  <c r="W42" i="12" l="1"/>
  <c r="AG42" i="12"/>
  <c r="AF42" i="12"/>
  <c r="J43" i="12"/>
  <c r="P43" i="12" s="1"/>
  <c r="AH42" i="12"/>
  <c r="AD40" i="12"/>
  <c r="AJ40" i="12" s="1"/>
  <c r="AC40" i="12"/>
  <c r="AI40" i="12" s="1"/>
  <c r="W43" i="12" l="1"/>
  <c r="AH43" i="12"/>
  <c r="AG43" i="12"/>
  <c r="AF43" i="12"/>
  <c r="J44" i="12"/>
  <c r="P44" i="12" s="1"/>
  <c r="AD41" i="12"/>
  <c r="AJ41" i="12" s="1"/>
  <c r="AC41" i="12"/>
  <c r="AI41" i="12" s="1"/>
  <c r="S41" i="12"/>
  <c r="S42" i="12" s="1"/>
  <c r="W44" i="12" l="1"/>
  <c r="AH44" i="12"/>
  <c r="AF44" i="12"/>
  <c r="J45" i="12"/>
  <c r="P45" i="12" s="1"/>
  <c r="AG44" i="12"/>
  <c r="AD42" i="12"/>
  <c r="AJ42" i="12" s="1"/>
  <c r="AC42" i="12"/>
  <c r="AI42" i="12" s="1"/>
  <c r="W45" i="12" l="1"/>
  <c r="AH45" i="12"/>
  <c r="AF45" i="12"/>
  <c r="J46" i="12"/>
  <c r="P46" i="12" s="1"/>
  <c r="AG45" i="12"/>
  <c r="AD43" i="12"/>
  <c r="AJ43" i="12" s="1"/>
  <c r="AC43" i="12"/>
  <c r="AI43" i="12" s="1"/>
  <c r="S43" i="12"/>
  <c r="S44" i="12" s="1"/>
  <c r="W46" i="12" l="1"/>
  <c r="AG46" i="12"/>
  <c r="AF46" i="12"/>
  <c r="J47" i="12"/>
  <c r="P47" i="12" s="1"/>
  <c r="AH46" i="12"/>
  <c r="AD44" i="12"/>
  <c r="AJ44" i="12" s="1"/>
  <c r="AC44" i="12"/>
  <c r="AI44" i="12" s="1"/>
  <c r="W47" i="12" l="1"/>
  <c r="AH47" i="12"/>
  <c r="AF47" i="12"/>
  <c r="J48" i="12"/>
  <c r="P48" i="12" s="1"/>
  <c r="AG47" i="12"/>
  <c r="AD45" i="12"/>
  <c r="AJ45" i="12" s="1"/>
  <c r="AC45" i="12"/>
  <c r="AI45" i="12" s="1"/>
  <c r="S45" i="12"/>
  <c r="S46" i="12" s="1"/>
  <c r="W48" i="12" l="1"/>
  <c r="AG48" i="12"/>
  <c r="AF48" i="12"/>
  <c r="J49" i="12"/>
  <c r="P49" i="12" s="1"/>
  <c r="AH48" i="12"/>
  <c r="AD46" i="12"/>
  <c r="AJ46" i="12" s="1"/>
  <c r="AC46" i="12"/>
  <c r="AI46" i="12" s="1"/>
  <c r="W49" i="12" l="1"/>
  <c r="AH49" i="12"/>
  <c r="AF49" i="12"/>
  <c r="J50" i="12"/>
  <c r="P50" i="12" s="1"/>
  <c r="AG49" i="12"/>
  <c r="AD47" i="12"/>
  <c r="AJ47" i="12" s="1"/>
  <c r="AC47" i="12"/>
  <c r="AI47" i="12" s="1"/>
  <c r="S47" i="12"/>
  <c r="S48" i="12" s="1"/>
  <c r="W50" i="12" l="1"/>
  <c r="AH50" i="12"/>
  <c r="AF50" i="12"/>
  <c r="J51" i="12"/>
  <c r="P51" i="12" s="1"/>
  <c r="AG50" i="12"/>
  <c r="AD48" i="12"/>
  <c r="AJ48" i="12" s="1"/>
  <c r="AC48" i="12"/>
  <c r="AI48" i="12" s="1"/>
  <c r="W51" i="12" l="1"/>
  <c r="AH51" i="12"/>
  <c r="AF51" i="12"/>
  <c r="AG51" i="12"/>
  <c r="J52" i="12"/>
  <c r="P52" i="12" s="1"/>
  <c r="AD49" i="12"/>
  <c r="AJ49" i="12" s="1"/>
  <c r="AC49" i="12"/>
  <c r="AI49" i="12" s="1"/>
  <c r="S49" i="12"/>
  <c r="S50" i="12" s="1"/>
  <c r="W52" i="12" l="1"/>
  <c r="AF52" i="12"/>
  <c r="J53" i="12"/>
  <c r="P53" i="12" s="1"/>
  <c r="AH52" i="12"/>
  <c r="AG52" i="12"/>
  <c r="AD50" i="12"/>
  <c r="AJ50" i="12" s="1"/>
  <c r="AC50" i="12"/>
  <c r="AI50" i="12" s="1"/>
  <c r="W53" i="12" l="1"/>
  <c r="AF53" i="12"/>
  <c r="J54" i="12"/>
  <c r="P54" i="12" s="1"/>
  <c r="AH53" i="12"/>
  <c r="AG53" i="12"/>
  <c r="AD51" i="12"/>
  <c r="AJ51" i="12" s="1"/>
  <c r="AC51" i="12"/>
  <c r="AI51" i="12" s="1"/>
  <c r="S51" i="12"/>
  <c r="S52" i="12" s="1"/>
  <c r="W54" i="12" l="1"/>
  <c r="AF54" i="12"/>
  <c r="J55" i="12"/>
  <c r="P55" i="12" s="1"/>
  <c r="AG54" i="12"/>
  <c r="AH54" i="12"/>
  <c r="AD52" i="12"/>
  <c r="AJ52" i="12" s="1"/>
  <c r="AC52" i="12"/>
  <c r="AI52" i="12" s="1"/>
  <c r="W55" i="12" l="1"/>
  <c r="AF55" i="12"/>
  <c r="J56" i="12"/>
  <c r="P56" i="12" s="1"/>
  <c r="AG55" i="12"/>
  <c r="AH55" i="12"/>
  <c r="AD53" i="12"/>
  <c r="AJ53" i="12" s="1"/>
  <c r="AC53" i="12"/>
  <c r="AI53" i="12" s="1"/>
  <c r="S53" i="12"/>
  <c r="S54" i="12" s="1"/>
  <c r="W56" i="12" l="1"/>
  <c r="AF56" i="12"/>
  <c r="J57" i="12"/>
  <c r="P57" i="12" s="1"/>
  <c r="AH56" i="12"/>
  <c r="AG56" i="12"/>
  <c r="AD54" i="12"/>
  <c r="AJ54" i="12" s="1"/>
  <c r="AC54" i="12"/>
  <c r="AI54" i="12" s="1"/>
  <c r="W57" i="12" l="1"/>
  <c r="AF57" i="12"/>
  <c r="J58" i="12"/>
  <c r="P58" i="12" s="1"/>
  <c r="AG57" i="12"/>
  <c r="AH57" i="12"/>
  <c r="AD55" i="12"/>
  <c r="AJ55" i="12" s="1"/>
  <c r="AC55" i="12"/>
  <c r="AI55" i="12" s="1"/>
  <c r="S55" i="12"/>
  <c r="S56" i="12" s="1"/>
  <c r="W58" i="12" l="1"/>
  <c r="AF58" i="12"/>
  <c r="J59" i="12"/>
  <c r="P59" i="12" s="1"/>
  <c r="AH58" i="12"/>
  <c r="AG58" i="12"/>
  <c r="AD56" i="12"/>
  <c r="AJ56" i="12" s="1"/>
  <c r="AC56" i="12"/>
  <c r="AI56" i="12" s="1"/>
  <c r="W59" i="12" l="1"/>
  <c r="AF59" i="12"/>
  <c r="J60" i="12"/>
  <c r="P60" i="12" s="1"/>
  <c r="AG59" i="12"/>
  <c r="AH59" i="12"/>
  <c r="AD57" i="12"/>
  <c r="AJ57" i="12" s="1"/>
  <c r="AC57" i="12"/>
  <c r="AI57" i="12" s="1"/>
  <c r="S57" i="12"/>
  <c r="S58" i="12" s="1"/>
  <c r="W60" i="12" l="1"/>
  <c r="AH60" i="12"/>
  <c r="AF60" i="12"/>
  <c r="J61" i="12"/>
  <c r="P61" i="12" s="1"/>
  <c r="AG60" i="12"/>
  <c r="AD58" i="12"/>
  <c r="AJ58" i="12" s="1"/>
  <c r="AC58" i="12"/>
  <c r="AI58" i="12" s="1"/>
  <c r="W61" i="12" l="1"/>
  <c r="AH61" i="12"/>
  <c r="AF61" i="12"/>
  <c r="J62" i="12"/>
  <c r="P62" i="12" s="1"/>
  <c r="AG61" i="12"/>
  <c r="AD59" i="12"/>
  <c r="AJ59" i="12" s="1"/>
  <c r="AC59" i="12"/>
  <c r="AI59" i="12" s="1"/>
  <c r="S59" i="12"/>
  <c r="S60" i="12" s="1"/>
  <c r="W62" i="12" l="1"/>
  <c r="AF62" i="12"/>
  <c r="J63" i="12"/>
  <c r="P63" i="12" s="1"/>
  <c r="AH62" i="12"/>
  <c r="AG62" i="12"/>
  <c r="AD60" i="12"/>
  <c r="AJ60" i="12" s="1"/>
  <c r="AC60" i="12"/>
  <c r="AI60" i="12" s="1"/>
  <c r="W63" i="12" l="1"/>
  <c r="AF63" i="12"/>
  <c r="J64" i="12"/>
  <c r="P64" i="12" s="1"/>
  <c r="AG63" i="12"/>
  <c r="AH63" i="12"/>
  <c r="AD61" i="12"/>
  <c r="AJ61" i="12" s="1"/>
  <c r="AC61" i="12"/>
  <c r="AI61" i="12" s="1"/>
  <c r="S61" i="12"/>
  <c r="S62" i="12" s="1"/>
  <c r="W64" i="12" l="1"/>
  <c r="AF64" i="12"/>
  <c r="J65" i="12"/>
  <c r="P65" i="12" s="1"/>
  <c r="AH64" i="12"/>
  <c r="AG64" i="12"/>
  <c r="AD62" i="12"/>
  <c r="AJ62" i="12" s="1"/>
  <c r="AC62" i="12"/>
  <c r="AI62" i="12" s="1"/>
  <c r="W65" i="12" l="1"/>
  <c r="AF65" i="12"/>
  <c r="J66" i="12"/>
  <c r="P66" i="12" s="1"/>
  <c r="AG65" i="12"/>
  <c r="AH65" i="12"/>
  <c r="AD63" i="12"/>
  <c r="AJ63" i="12" s="1"/>
  <c r="AC63" i="12"/>
  <c r="AI63" i="12" s="1"/>
  <c r="S63" i="12"/>
  <c r="S64" i="12" s="1"/>
  <c r="W66" i="12" l="1"/>
  <c r="AF66" i="12"/>
  <c r="J67" i="12"/>
  <c r="P67" i="12" s="1"/>
  <c r="AG66" i="12"/>
  <c r="AH66" i="12"/>
  <c r="AD64" i="12"/>
  <c r="AJ64" i="12" s="1"/>
  <c r="AC64" i="12"/>
  <c r="AI64" i="12" s="1"/>
  <c r="W67" i="12" l="1"/>
  <c r="AF67" i="12"/>
  <c r="J68" i="12"/>
  <c r="P68" i="12" s="1"/>
  <c r="AG67" i="12"/>
  <c r="AH67" i="12"/>
  <c r="AD65" i="12"/>
  <c r="AJ65" i="12" s="1"/>
  <c r="AC65" i="12"/>
  <c r="AI65" i="12" s="1"/>
  <c r="S65" i="12"/>
  <c r="S66" i="12" s="1"/>
  <c r="W68" i="12" l="1"/>
  <c r="AG68" i="12"/>
  <c r="AF68" i="12"/>
  <c r="J69" i="12"/>
  <c r="P69" i="12" s="1"/>
  <c r="AH68" i="12"/>
  <c r="AD66" i="12"/>
  <c r="AJ66" i="12" s="1"/>
  <c r="AC66" i="12"/>
  <c r="AI66" i="12" s="1"/>
  <c r="W69" i="12" l="1"/>
  <c r="AH69" i="12"/>
  <c r="AG69" i="12"/>
  <c r="AF69" i="12"/>
  <c r="J70" i="12"/>
  <c r="P70" i="12" s="1"/>
  <c r="AD67" i="12"/>
  <c r="AJ67" i="12" s="1"/>
  <c r="AC67" i="12"/>
  <c r="AI67" i="12" s="1"/>
  <c r="S67" i="12"/>
  <c r="S68" i="12" s="1"/>
  <c r="W70" i="12" l="1"/>
  <c r="AG70" i="12"/>
  <c r="AF70" i="12"/>
  <c r="J71" i="12"/>
  <c r="P71" i="12" s="1"/>
  <c r="AH70" i="12"/>
  <c r="AD68" i="12"/>
  <c r="AJ68" i="12" s="1"/>
  <c r="AC68" i="12"/>
  <c r="AI68" i="12" s="1"/>
  <c r="W71" i="12" l="1"/>
  <c r="AH71" i="12"/>
  <c r="J72" i="12"/>
  <c r="P72" i="12" s="1"/>
  <c r="AG71" i="12"/>
  <c r="AF71" i="12"/>
  <c r="AD69" i="12"/>
  <c r="AJ69" i="12" s="1"/>
  <c r="AC69" i="12"/>
  <c r="AI69" i="12" s="1"/>
  <c r="S69" i="12"/>
  <c r="S70" i="12" s="1"/>
  <c r="W72" i="12" l="1"/>
  <c r="AH72" i="12"/>
  <c r="AF72" i="12"/>
  <c r="AG72" i="12"/>
  <c r="J73" i="12"/>
  <c r="P73" i="12" s="1"/>
  <c r="AD70" i="12"/>
  <c r="AJ70" i="12" s="1"/>
  <c r="AC70" i="12"/>
  <c r="AI70" i="12" s="1"/>
  <c r="W73" i="12" l="1"/>
  <c r="AH73" i="12"/>
  <c r="AF73" i="12"/>
  <c r="J74" i="12"/>
  <c r="P74" i="12" s="1"/>
  <c r="AG73" i="12"/>
  <c r="AD71" i="12"/>
  <c r="AJ71" i="12" s="1"/>
  <c r="AC71" i="12"/>
  <c r="AI71" i="12" s="1"/>
  <c r="S71" i="12"/>
  <c r="S72" i="12" s="1"/>
  <c r="W74" i="12" l="1"/>
  <c r="AG74" i="12"/>
  <c r="AF74" i="12"/>
  <c r="J75" i="12"/>
  <c r="P75" i="12" s="1"/>
  <c r="AH74" i="12"/>
  <c r="AD72" i="12"/>
  <c r="AJ72" i="12" s="1"/>
  <c r="AC72" i="12"/>
  <c r="AI72" i="12" s="1"/>
  <c r="W75" i="12" l="1"/>
  <c r="AH75" i="12"/>
  <c r="AF75" i="12"/>
  <c r="J76" i="12"/>
  <c r="P76" i="12" s="1"/>
  <c r="AG75" i="12"/>
  <c r="AD73" i="12"/>
  <c r="AJ73" i="12" s="1"/>
  <c r="AC73" i="12"/>
  <c r="AI73" i="12" s="1"/>
  <c r="S73" i="12"/>
  <c r="S74" i="12" s="1"/>
  <c r="W76" i="12" l="1"/>
  <c r="AH76" i="12"/>
  <c r="AG76" i="12"/>
  <c r="AF76" i="12"/>
  <c r="J77" i="12"/>
  <c r="P77" i="12" s="1"/>
  <c r="AD74" i="12"/>
  <c r="AJ74" i="12" s="1"/>
  <c r="AC74" i="12"/>
  <c r="AI74" i="12" s="1"/>
  <c r="W77" i="12" l="1"/>
  <c r="AH77" i="12"/>
  <c r="AF77" i="12"/>
  <c r="J78" i="12"/>
  <c r="P78" i="12" s="1"/>
  <c r="AG77" i="12"/>
  <c r="AD75" i="12"/>
  <c r="AJ75" i="12" s="1"/>
  <c r="AC75" i="12"/>
  <c r="AI75" i="12" s="1"/>
  <c r="S75" i="12"/>
  <c r="S76" i="12" s="1"/>
  <c r="W78" i="12" l="1"/>
  <c r="AG78" i="12"/>
  <c r="AF78" i="12"/>
  <c r="AH78" i="12"/>
  <c r="J79" i="12"/>
  <c r="P79" i="12" s="1"/>
  <c r="AD76" i="12"/>
  <c r="AJ76" i="12" s="1"/>
  <c r="AC76" i="12"/>
  <c r="AI76" i="12" s="1"/>
  <c r="W79" i="12" l="1"/>
  <c r="AH79" i="12"/>
  <c r="AF79" i="12"/>
  <c r="J80" i="12"/>
  <c r="P80" i="12" s="1"/>
  <c r="AG79" i="12"/>
  <c r="AD77" i="12"/>
  <c r="AJ77" i="12" s="1"/>
  <c r="AC77" i="12"/>
  <c r="AI77" i="12" s="1"/>
  <c r="S77" i="12"/>
  <c r="S78" i="12" s="1"/>
  <c r="W80" i="12" l="1"/>
  <c r="AG80" i="12"/>
  <c r="AF80" i="12"/>
  <c r="AH80" i="12"/>
  <c r="J81" i="12"/>
  <c r="P81" i="12" s="1"/>
  <c r="AD78" i="12"/>
  <c r="AJ78" i="12" s="1"/>
  <c r="AC78" i="12"/>
  <c r="AI78" i="12" s="1"/>
  <c r="W81" i="12" l="1"/>
  <c r="AH81" i="12"/>
  <c r="AF81" i="12"/>
  <c r="J82" i="12"/>
  <c r="P82" i="12" s="1"/>
  <c r="AG81" i="12"/>
  <c r="AD79" i="12"/>
  <c r="AJ79" i="12" s="1"/>
  <c r="AC79" i="12"/>
  <c r="AI79" i="12" s="1"/>
  <c r="S79" i="12"/>
  <c r="S80" i="12" s="1"/>
  <c r="W82" i="12" l="1"/>
  <c r="AH82" i="12"/>
  <c r="AF82" i="12"/>
  <c r="J83" i="12"/>
  <c r="P83" i="12" s="1"/>
  <c r="AG82" i="12"/>
  <c r="AD80" i="12"/>
  <c r="AJ80" i="12" s="1"/>
  <c r="AC80" i="12"/>
  <c r="AI80" i="12" s="1"/>
  <c r="W83" i="12" l="1"/>
  <c r="AH83" i="12"/>
  <c r="AF83" i="12"/>
  <c r="J84" i="12"/>
  <c r="P84" i="12" s="1"/>
  <c r="AG83" i="12"/>
  <c r="AD81" i="12"/>
  <c r="AJ81" i="12" s="1"/>
  <c r="AC81" i="12"/>
  <c r="AI81" i="12" s="1"/>
  <c r="S81" i="12"/>
  <c r="S82" i="12" s="1"/>
  <c r="W84" i="12" l="1"/>
  <c r="AG84" i="12"/>
  <c r="AH84" i="12"/>
  <c r="AF84" i="12"/>
  <c r="J85" i="12"/>
  <c r="P85" i="12" s="1"/>
  <c r="AD82" i="12"/>
  <c r="AJ82" i="12" s="1"/>
  <c r="AC82" i="12"/>
  <c r="AI82" i="12" s="1"/>
  <c r="W85" i="12" l="1"/>
  <c r="AH85" i="12"/>
  <c r="AF85" i="12"/>
  <c r="AG85" i="12"/>
  <c r="J86" i="12"/>
  <c r="P86" i="12" s="1"/>
  <c r="AD83" i="12"/>
  <c r="AJ83" i="12" s="1"/>
  <c r="AC83" i="12"/>
  <c r="AI83" i="12" s="1"/>
  <c r="S83" i="12"/>
  <c r="S84" i="12" s="1"/>
  <c r="W86" i="12" l="1"/>
  <c r="AG86" i="12"/>
  <c r="AF86" i="12"/>
  <c r="J87" i="12"/>
  <c r="P87" i="12" s="1"/>
  <c r="AH86" i="12"/>
  <c r="AD84" i="12"/>
  <c r="AJ84" i="12" s="1"/>
  <c r="AC84" i="12"/>
  <c r="AI84" i="12" s="1"/>
  <c r="W87" i="12" l="1"/>
  <c r="AH87" i="12"/>
  <c r="AF87" i="12"/>
  <c r="J88" i="12"/>
  <c r="P88" i="12" s="1"/>
  <c r="AG87" i="12"/>
  <c r="AD85" i="12"/>
  <c r="AJ85" i="12" s="1"/>
  <c r="AC85" i="12"/>
  <c r="AI85" i="12" s="1"/>
  <c r="S85" i="12"/>
  <c r="S86" i="12" s="1"/>
  <c r="W88" i="12" l="1"/>
  <c r="AG88" i="12"/>
  <c r="AF88" i="12"/>
  <c r="J89" i="12"/>
  <c r="P89" i="12" s="1"/>
  <c r="AH88" i="12"/>
  <c r="AD86" i="12"/>
  <c r="AJ86" i="12" s="1"/>
  <c r="AC86" i="12"/>
  <c r="AI86" i="12" s="1"/>
  <c r="W89" i="12" l="1"/>
  <c r="AH89" i="12"/>
  <c r="AF89" i="12"/>
  <c r="J90" i="12"/>
  <c r="P90" i="12" s="1"/>
  <c r="AG89" i="12"/>
  <c r="AD87" i="12"/>
  <c r="AJ87" i="12" s="1"/>
  <c r="AC87" i="12"/>
  <c r="AI87" i="12" s="1"/>
  <c r="S87" i="12"/>
  <c r="S88" i="12" s="1"/>
  <c r="W90" i="12" l="1"/>
  <c r="AH90" i="12"/>
  <c r="AF90" i="12"/>
  <c r="AG90" i="12"/>
  <c r="J91" i="12"/>
  <c r="P91" i="12" s="1"/>
  <c r="AD88" i="12"/>
  <c r="AJ88" i="12" s="1"/>
  <c r="AC88" i="12"/>
  <c r="AI88" i="12" s="1"/>
  <c r="W91" i="12" l="1"/>
  <c r="AH91" i="12"/>
  <c r="AF91" i="12"/>
  <c r="J92" i="12"/>
  <c r="P92" i="12" s="1"/>
  <c r="AG91" i="12"/>
  <c r="AD89" i="12"/>
  <c r="AJ89" i="12" s="1"/>
  <c r="AC89" i="12"/>
  <c r="AI89" i="12" s="1"/>
  <c r="S89" i="12"/>
  <c r="S90" i="12" s="1"/>
  <c r="W92" i="12" l="1"/>
  <c r="AH92" i="12"/>
  <c r="AF92" i="12"/>
  <c r="AG92" i="12"/>
  <c r="J93" i="12"/>
  <c r="P93" i="12" s="1"/>
  <c r="AD90" i="12"/>
  <c r="AJ90" i="12" s="1"/>
  <c r="AC90" i="12"/>
  <c r="AI90" i="12" s="1"/>
  <c r="W93" i="12" l="1"/>
  <c r="AH93" i="12"/>
  <c r="AF93" i="12"/>
  <c r="J94" i="12"/>
  <c r="P94" i="12" s="1"/>
  <c r="AG93" i="12"/>
  <c r="AD91" i="12"/>
  <c r="AJ91" i="12" s="1"/>
  <c r="AC91" i="12"/>
  <c r="AI91" i="12" s="1"/>
  <c r="S91" i="12"/>
  <c r="S92" i="12" s="1"/>
  <c r="W94" i="12" l="1"/>
  <c r="AG94" i="12"/>
  <c r="AF94" i="12"/>
  <c r="AH94" i="12"/>
  <c r="J95" i="12"/>
  <c r="P95" i="12" s="1"/>
  <c r="AD92" i="12"/>
  <c r="AJ92" i="12" s="1"/>
  <c r="AC92" i="12"/>
  <c r="AI92" i="12" s="1"/>
  <c r="W95" i="12" l="1"/>
  <c r="AH95" i="12"/>
  <c r="AF95" i="12"/>
  <c r="J96" i="12"/>
  <c r="P96" i="12" s="1"/>
  <c r="AG95" i="12"/>
  <c r="AD93" i="12"/>
  <c r="AJ93" i="12" s="1"/>
  <c r="AC93" i="12"/>
  <c r="AI93" i="12" s="1"/>
  <c r="S93" i="12"/>
  <c r="S94" i="12" s="1"/>
  <c r="W96" i="12" l="1"/>
  <c r="AF96" i="12"/>
  <c r="J97" i="12"/>
  <c r="P97" i="12" s="1"/>
  <c r="AH96" i="12"/>
  <c r="AG96" i="12"/>
  <c r="AD94" i="12"/>
  <c r="AJ94" i="12" s="1"/>
  <c r="AC94" i="12"/>
  <c r="AI94" i="12" s="1"/>
  <c r="W97" i="12" l="1"/>
  <c r="AF97" i="12"/>
  <c r="J98" i="12"/>
  <c r="P98" i="12" s="1"/>
  <c r="AG97" i="12"/>
  <c r="AH97" i="12"/>
  <c r="AD95" i="12"/>
  <c r="AJ95" i="12" s="1"/>
  <c r="AC95" i="12"/>
  <c r="AI95" i="12" s="1"/>
  <c r="S95" i="12"/>
  <c r="S96" i="12" s="1"/>
  <c r="W98" i="12" l="1"/>
  <c r="AF98" i="12"/>
  <c r="J99" i="12"/>
  <c r="P99" i="12" s="1"/>
  <c r="AG98" i="12"/>
  <c r="AH98" i="12"/>
  <c r="AD96" i="12"/>
  <c r="AJ96" i="12" s="1"/>
  <c r="AC96" i="12"/>
  <c r="AI96" i="12" s="1"/>
  <c r="W99" i="12" l="1"/>
  <c r="AF99" i="12"/>
  <c r="J100" i="12"/>
  <c r="P100" i="12" s="1"/>
  <c r="AG99" i="12"/>
  <c r="AH99" i="12"/>
  <c r="AD97" i="12"/>
  <c r="AJ97" i="12" s="1"/>
  <c r="AC97" i="12"/>
  <c r="AI97" i="12" s="1"/>
  <c r="S97" i="12"/>
  <c r="S98" i="12" s="1"/>
  <c r="W100" i="12" l="1"/>
  <c r="AF100" i="12"/>
  <c r="J101" i="12"/>
  <c r="P101" i="12" s="1"/>
  <c r="AH100" i="12"/>
  <c r="AG100" i="12"/>
  <c r="AD98" i="12"/>
  <c r="AJ98" i="12" s="1"/>
  <c r="AC98" i="12"/>
  <c r="AI98" i="12" s="1"/>
  <c r="W101" i="12" l="1"/>
  <c r="AF101" i="12"/>
  <c r="J102" i="12"/>
  <c r="P102" i="12" s="1"/>
  <c r="AG101" i="12"/>
  <c r="AH101" i="12"/>
  <c r="AD99" i="12"/>
  <c r="AJ99" i="12" s="1"/>
  <c r="AC99" i="12"/>
  <c r="AI99" i="12" s="1"/>
  <c r="S99" i="12"/>
  <c r="S100" i="12" s="1"/>
  <c r="W102" i="12" l="1"/>
  <c r="AF102" i="12"/>
  <c r="J103" i="12"/>
  <c r="P103" i="12" s="1"/>
  <c r="AH102" i="12"/>
  <c r="AG102" i="12"/>
  <c r="AD100" i="12"/>
  <c r="AJ100" i="12" s="1"/>
  <c r="AC100" i="12"/>
  <c r="AI100" i="12" s="1"/>
  <c r="B32" i="12" l="1"/>
  <c r="W103" i="12"/>
  <c r="AG103" i="12"/>
  <c r="AH103" i="12"/>
  <c r="AF103" i="12"/>
  <c r="AD101" i="12"/>
  <c r="AJ101" i="12" s="1"/>
  <c r="AC101" i="12"/>
  <c r="AI101" i="12" s="1"/>
  <c r="S101" i="12"/>
  <c r="S102" i="12" s="1"/>
  <c r="AD102" i="12" l="1"/>
  <c r="AJ102" i="12" s="1"/>
  <c r="AC102" i="12"/>
  <c r="AI102" i="12" s="1"/>
  <c r="AD103" i="12" l="1"/>
  <c r="AJ103" i="12" s="1"/>
  <c r="AC103" i="12"/>
  <c r="AI103" i="12" s="1"/>
  <c r="S103" i="12"/>
</calcChain>
</file>

<file path=xl/sharedStrings.xml><?xml version="1.0" encoding="utf-8"?>
<sst xmlns="http://schemas.openxmlformats.org/spreadsheetml/2006/main" count="3221" uniqueCount="702">
  <si>
    <t>Country Name</t>
  </si>
  <si>
    <t>Country Code</t>
  </si>
  <si>
    <t>Indicator Name</t>
  </si>
  <si>
    <t>Indicator Code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</si>
  <si>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</si>
  <si>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</si>
  <si>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</si>
  <si>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</si>
  <si>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</si>
  <si>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</si>
  <si>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</si>
  <si>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</si>
  <si>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</si>
  <si>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</si>
  <si>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</si>
  <si>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</si>
  <si>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</si>
  <si>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</si>
  <si>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</si>
  <si>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</si>
  <si>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</si>
  <si>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</si>
  <si>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</si>
  <si>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</si>
  <si>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</si>
  <si>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</si>
  <si>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</si>
  <si>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</si>
  <si>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</si>
  <si>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</si>
  <si>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</si>
  <si>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</si>
  <si>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</si>
  <si>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</si>
  <si>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</si>
  <si>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</si>
  <si>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</si>
  <si>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</si>
  <si>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</si>
  <si>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</si>
  <si>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</si>
  <si>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</si>
  <si>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</si>
  <si>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</si>
  <si>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</si>
  <si>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</si>
  <si>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</si>
  <si>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</si>
  <si>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</si>
  <si>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</si>
  <si>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</si>
  <si>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</si>
  <si>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</si>
  <si>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</si>
  <si>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</si>
  <si>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</si>
  <si>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</si>
  <si>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</si>
  <si>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</si>
  <si>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</si>
  <si>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</si>
  <si>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Aruba</t>
  </si>
  <si>
    <t>ABW</t>
  </si>
  <si>
    <t>GDP (current US$)</t>
  </si>
  <si>
    <t>Afghanistan</t>
  </si>
  <si>
    <t>AFG</t>
  </si>
  <si>
    <t>Angola</t>
  </si>
  <si>
    <t>AGO</t>
  </si>
  <si>
    <t>Albania</t>
  </si>
  <si>
    <t>ALB</t>
  </si>
  <si>
    <t>Andorra</t>
  </si>
  <si>
    <t>AND</t>
  </si>
  <si>
    <t>Arab World</t>
  </si>
  <si>
    <t>ARB</t>
  </si>
  <si>
    <t>United Arab Emirates</t>
  </si>
  <si>
    <t>ARE</t>
  </si>
  <si>
    <t>Argentina</t>
  </si>
  <si>
    <t>ARG</t>
  </si>
  <si>
    <t>Armenia</t>
  </si>
  <si>
    <t>ARM</t>
  </si>
  <si>
    <t>American Samoa</t>
  </si>
  <si>
    <t>ASM</t>
  </si>
  <si>
    <t>Antigua and Barbuda</t>
  </si>
  <si>
    <t>ATG</t>
  </si>
  <si>
    <t>Australia</t>
  </si>
  <si>
    <t>AUS</t>
  </si>
  <si>
    <t>Austria</t>
  </si>
  <si>
    <t>AUT</t>
  </si>
  <si>
    <t>Azerbaijan</t>
  </si>
  <si>
    <t>AZE</t>
  </si>
  <si>
    <t>Burundi</t>
  </si>
  <si>
    <t>BDI</t>
  </si>
  <si>
    <t>Belgium</t>
  </si>
  <si>
    <t>BEL</t>
  </si>
  <si>
    <t>Benin</t>
  </si>
  <si>
    <t>BEN</t>
  </si>
  <si>
    <t>Burkina Faso</t>
  </si>
  <si>
    <t>BFA</t>
  </si>
  <si>
    <t>Bangladesh</t>
  </si>
  <si>
    <t>BGD</t>
  </si>
  <si>
    <t>Bulgaria</t>
  </si>
  <si>
    <t>BGR</t>
  </si>
  <si>
    <t>Bahrain</t>
  </si>
  <si>
    <t>BHR</t>
  </si>
  <si>
    <t>Bahamas, The</t>
  </si>
  <si>
    <t>BHS</t>
  </si>
  <si>
    <t>Bosnia and Herzegovina</t>
  </si>
  <si>
    <t>BIH</t>
  </si>
  <si>
    <t>Belarus</t>
  </si>
  <si>
    <t>BLR</t>
  </si>
  <si>
    <t>Belize</t>
  </si>
  <si>
    <t>BLZ</t>
  </si>
  <si>
    <t>Bermuda</t>
  </si>
  <si>
    <t>BMU</t>
  </si>
  <si>
    <t>Bolivia</t>
  </si>
  <si>
    <t>BOL</t>
  </si>
  <si>
    <t>Brazil</t>
  </si>
  <si>
    <t>BRA</t>
  </si>
  <si>
    <t>Barbados</t>
  </si>
  <si>
    <t>BRB</t>
  </si>
  <si>
    <t>Brunei Darussalam</t>
  </si>
  <si>
    <t>BRN</t>
  </si>
  <si>
    <t>Bhutan</t>
  </si>
  <si>
    <t>BTN</t>
  </si>
  <si>
    <t>Botswana</t>
  </si>
  <si>
    <t>BWA</t>
  </si>
  <si>
    <t>Central African Republic</t>
  </si>
  <si>
    <t>CAF</t>
  </si>
  <si>
    <t>Canada</t>
  </si>
  <si>
    <t>CAN</t>
  </si>
  <si>
    <t>Central Europe and the Baltics</t>
  </si>
  <si>
    <t>CEB</t>
  </si>
  <si>
    <t>Switzerland</t>
  </si>
  <si>
    <t>CHE</t>
  </si>
  <si>
    <t>Channel Islands</t>
  </si>
  <si>
    <t>CHI</t>
  </si>
  <si>
    <t>Chile</t>
  </si>
  <si>
    <t>CHL</t>
  </si>
  <si>
    <t>China</t>
  </si>
  <si>
    <t>CHN</t>
  </si>
  <si>
    <t>Cote d'Ivoire</t>
  </si>
  <si>
    <t>CIV</t>
  </si>
  <si>
    <t>Cameroon</t>
  </si>
  <si>
    <t>CMR</t>
  </si>
  <si>
    <t>Congo, Dem. Rep.</t>
  </si>
  <si>
    <t>COD</t>
  </si>
  <si>
    <t>Congo, Rep.</t>
  </si>
  <si>
    <t>COG</t>
  </si>
  <si>
    <t>Colombia</t>
  </si>
  <si>
    <t>COL</t>
  </si>
  <si>
    <t>Comoros</t>
  </si>
  <si>
    <t>COM</t>
  </si>
  <si>
    <t>Cabo Verde</t>
  </si>
  <si>
    <t>CPV</t>
  </si>
  <si>
    <t>Costa Rica</t>
  </si>
  <si>
    <t>CRI</t>
  </si>
  <si>
    <t>Caribbean small states</t>
  </si>
  <si>
    <t>CSS</t>
  </si>
  <si>
    <t>Cuba</t>
  </si>
  <si>
    <t>CUB</t>
  </si>
  <si>
    <t>Curacao</t>
  </si>
  <si>
    <t>CUW</t>
  </si>
  <si>
    <t>Cayman Islands</t>
  </si>
  <si>
    <t>CYM</t>
  </si>
  <si>
    <t>Cyprus</t>
  </si>
  <si>
    <t>CYP</t>
  </si>
  <si>
    <t>Czech Republic</t>
  </si>
  <si>
    <t>CZE</t>
  </si>
  <si>
    <t>Germany</t>
  </si>
  <si>
    <t>DEU</t>
  </si>
  <si>
    <t>Djibouti</t>
  </si>
  <si>
    <t>DJI</t>
  </si>
  <si>
    <t>Dominica</t>
  </si>
  <si>
    <t>DMA</t>
  </si>
  <si>
    <t>Denmark</t>
  </si>
  <si>
    <t>DNK</t>
  </si>
  <si>
    <t>Dominican Republic</t>
  </si>
  <si>
    <t>DOM</t>
  </si>
  <si>
    <t>Algeria</t>
  </si>
  <si>
    <t>DZA</t>
  </si>
  <si>
    <t>East Asia &amp; Pacific (excluding high income)</t>
  </si>
  <si>
    <t>EAP</t>
  </si>
  <si>
    <t>Early-demographic dividend</t>
  </si>
  <si>
    <t>EAR</t>
  </si>
  <si>
    <t>East Asia &amp; Pacific</t>
  </si>
  <si>
    <t>EAS</t>
  </si>
  <si>
    <t>Europe &amp; Central Asia (excluding high income)</t>
  </si>
  <si>
    <t>ECA</t>
  </si>
  <si>
    <t>Europe &amp; Central Asia</t>
  </si>
  <si>
    <t>ECS</t>
  </si>
  <si>
    <t>Ecuador</t>
  </si>
  <si>
    <t>ECU</t>
  </si>
  <si>
    <t>Egypt, Arab Rep.</t>
  </si>
  <si>
    <t>EGY</t>
  </si>
  <si>
    <t>Euro area</t>
  </si>
  <si>
    <t>EMU</t>
  </si>
  <si>
    <t>Eritrea</t>
  </si>
  <si>
    <t>ERI</t>
  </si>
  <si>
    <t>Spain</t>
  </si>
  <si>
    <t>ESP</t>
  </si>
  <si>
    <t>Estonia</t>
  </si>
  <si>
    <t>EST</t>
  </si>
  <si>
    <t>Ethiopia</t>
  </si>
  <si>
    <t>ETH</t>
  </si>
  <si>
    <t>European Union</t>
  </si>
  <si>
    <t>EUU</t>
  </si>
  <si>
    <t>Fragile and conflict affected situations</t>
  </si>
  <si>
    <t>FCS</t>
  </si>
  <si>
    <t>Finland</t>
  </si>
  <si>
    <t>FIN</t>
  </si>
  <si>
    <t>Fiji</t>
  </si>
  <si>
    <t>FJI</t>
  </si>
  <si>
    <t>France</t>
  </si>
  <si>
    <t>FRA</t>
  </si>
  <si>
    <t>Faroe Islands</t>
  </si>
  <si>
    <t>FRO</t>
  </si>
  <si>
    <t>Micronesia, Fed. Sts.</t>
  </si>
  <si>
    <t>FSM</t>
  </si>
  <si>
    <t>Gabon</t>
  </si>
  <si>
    <t>GAB</t>
  </si>
  <si>
    <t>United Kingdom</t>
  </si>
  <si>
    <t>GBR</t>
  </si>
  <si>
    <t>Georgia</t>
  </si>
  <si>
    <t>GEO</t>
  </si>
  <si>
    <t>Ghana</t>
  </si>
  <si>
    <t>GHA</t>
  </si>
  <si>
    <t>Gibraltar</t>
  </si>
  <si>
    <t>GIB</t>
  </si>
  <si>
    <t>Guinea</t>
  </si>
  <si>
    <t>GIN</t>
  </si>
  <si>
    <t>Gambia, The</t>
  </si>
  <si>
    <t>GMB</t>
  </si>
  <si>
    <t>Guinea-Bissau</t>
  </si>
  <si>
    <t>GNB</t>
  </si>
  <si>
    <t>Equatorial Guinea</t>
  </si>
  <si>
    <t>GNQ</t>
  </si>
  <si>
    <t>Greece</t>
  </si>
  <si>
    <t>GRC</t>
  </si>
  <si>
    <t>Grenada</t>
  </si>
  <si>
    <t>GRD</t>
  </si>
  <si>
    <t>Greenland</t>
  </si>
  <si>
    <t>GRL</t>
  </si>
  <si>
    <t>Guatemala</t>
  </si>
  <si>
    <t>GTM</t>
  </si>
  <si>
    <t>Guam</t>
  </si>
  <si>
    <t>GUM</t>
  </si>
  <si>
    <t>Guyana</t>
  </si>
  <si>
    <t>GUY</t>
  </si>
  <si>
    <t>High income</t>
  </si>
  <si>
    <t>HIC</t>
  </si>
  <si>
    <t>Hong Kong SAR, China</t>
  </si>
  <si>
    <t>HKG</t>
  </si>
  <si>
    <t>Honduras</t>
  </si>
  <si>
    <t>HND</t>
  </si>
  <si>
    <t>Heavily indebted poor countries (HIPC)</t>
  </si>
  <si>
    <t>HPC</t>
  </si>
  <si>
    <t>Croatia</t>
  </si>
  <si>
    <t>HRV</t>
  </si>
  <si>
    <t>Haiti</t>
  </si>
  <si>
    <t>HTI</t>
  </si>
  <si>
    <t>Hungary</t>
  </si>
  <si>
    <t>HUN</t>
  </si>
  <si>
    <t>IBRD only</t>
  </si>
  <si>
    <t>IBD</t>
  </si>
  <si>
    <t>IDA &amp; IBRD total</t>
  </si>
  <si>
    <t>IBT</t>
  </si>
  <si>
    <t>IDA total</t>
  </si>
  <si>
    <t>IDA</t>
  </si>
  <si>
    <t>IDA blend</t>
  </si>
  <si>
    <t>IDB</t>
  </si>
  <si>
    <t>Indonesia</t>
  </si>
  <si>
    <t>IDN</t>
  </si>
  <si>
    <t>IDA only</t>
  </si>
  <si>
    <t>IDX</t>
  </si>
  <si>
    <t>Isle of Man</t>
  </si>
  <si>
    <t>IMN</t>
  </si>
  <si>
    <t>India</t>
  </si>
  <si>
    <t>IND</t>
  </si>
  <si>
    <t>Not classified</t>
  </si>
  <si>
    <t>INX</t>
  </si>
  <si>
    <t>Ireland</t>
  </si>
  <si>
    <t>IRL</t>
  </si>
  <si>
    <t>Iran, Islamic Rep.</t>
  </si>
  <si>
    <t>IRN</t>
  </si>
  <si>
    <t>Iraq</t>
  </si>
  <si>
    <t>IRQ</t>
  </si>
  <si>
    <t>Iceland</t>
  </si>
  <si>
    <t>ISL</t>
  </si>
  <si>
    <t>Israel</t>
  </si>
  <si>
    <t>ISR</t>
  </si>
  <si>
    <t>Italy</t>
  </si>
  <si>
    <t>ITA</t>
  </si>
  <si>
    <t>Jamaica</t>
  </si>
  <si>
    <t>JAM</t>
  </si>
  <si>
    <t>Jordan</t>
  </si>
  <si>
    <t>JOR</t>
  </si>
  <si>
    <t>Japan</t>
  </si>
  <si>
    <t>JPN</t>
  </si>
  <si>
    <t>Kazakhstan</t>
  </si>
  <si>
    <t>KAZ</t>
  </si>
  <si>
    <t>Kenya</t>
  </si>
  <si>
    <t>KEN</t>
  </si>
  <si>
    <t>Kyrgyz Republic</t>
  </si>
  <si>
    <t>KGZ</t>
  </si>
  <si>
    <t>Cambodia</t>
  </si>
  <si>
    <t>KHM</t>
  </si>
  <si>
    <t>Kiribati</t>
  </si>
  <si>
    <t>KIR</t>
  </si>
  <si>
    <t>St. Kitts and Nevis</t>
  </si>
  <si>
    <t>KNA</t>
  </si>
  <si>
    <t>Korea, Rep.</t>
  </si>
  <si>
    <t>KOR</t>
  </si>
  <si>
    <t>Kuwait</t>
  </si>
  <si>
    <t>KWT</t>
  </si>
  <si>
    <t>Latin America &amp; Caribbean (excluding high income)</t>
  </si>
  <si>
    <t>LAC</t>
  </si>
  <si>
    <t>Lao PDR</t>
  </si>
  <si>
    <t>LAO</t>
  </si>
  <si>
    <t>Lebanon</t>
  </si>
  <si>
    <t>LBN</t>
  </si>
  <si>
    <t>Liberia</t>
  </si>
  <si>
    <t>LBR</t>
  </si>
  <si>
    <t>Libya</t>
  </si>
  <si>
    <t>LBY</t>
  </si>
  <si>
    <t>St. Lucia</t>
  </si>
  <si>
    <t>LCA</t>
  </si>
  <si>
    <t>Latin America &amp; Caribbean</t>
  </si>
  <si>
    <t>LCN</t>
  </si>
  <si>
    <t>Least developed countries: UN classification</t>
  </si>
  <si>
    <t>LDC</t>
  </si>
  <si>
    <t>Low income</t>
  </si>
  <si>
    <t>LIC</t>
  </si>
  <si>
    <t>Liechtenstein</t>
  </si>
  <si>
    <t>LIE</t>
  </si>
  <si>
    <t>Sri Lanka</t>
  </si>
  <si>
    <t>LKA</t>
  </si>
  <si>
    <t>Lower middle income</t>
  </si>
  <si>
    <t>LMC</t>
  </si>
  <si>
    <t>Low &amp; middle income</t>
  </si>
  <si>
    <t>LMY</t>
  </si>
  <si>
    <t>Lesotho</t>
  </si>
  <si>
    <t>LSO</t>
  </si>
  <si>
    <t>Late-demographic dividend</t>
  </si>
  <si>
    <t>LTE</t>
  </si>
  <si>
    <t>Lithuania</t>
  </si>
  <si>
    <t>LTU</t>
  </si>
  <si>
    <t>Luxembourg</t>
  </si>
  <si>
    <t>LUX</t>
  </si>
  <si>
    <t>Latvia</t>
  </si>
  <si>
    <t>LVA</t>
  </si>
  <si>
    <t>Macao SAR, China</t>
  </si>
  <si>
    <t>MAC</t>
  </si>
  <si>
    <t>St. Martin (French part)</t>
  </si>
  <si>
    <t>MAF</t>
  </si>
  <si>
    <t>Morocco</t>
  </si>
  <si>
    <t>MAR</t>
  </si>
  <si>
    <t>Monaco</t>
  </si>
  <si>
    <t>MCO</t>
  </si>
  <si>
    <t>Moldova</t>
  </si>
  <si>
    <t>MDA</t>
  </si>
  <si>
    <t>Madagascar</t>
  </si>
  <si>
    <t>MDG</t>
  </si>
  <si>
    <t>Maldives</t>
  </si>
  <si>
    <t>MDV</t>
  </si>
  <si>
    <t>Middle East &amp; North Africa</t>
  </si>
  <si>
    <t>MEA</t>
  </si>
  <si>
    <t>Mexico</t>
  </si>
  <si>
    <t>MEX</t>
  </si>
  <si>
    <t>Marshall Islands</t>
  </si>
  <si>
    <t>MHL</t>
  </si>
  <si>
    <t>Middle income</t>
  </si>
  <si>
    <t>MIC</t>
  </si>
  <si>
    <t>Macedonia, FYR</t>
  </si>
  <si>
    <t>MKD</t>
  </si>
  <si>
    <t>Mali</t>
  </si>
  <si>
    <t>MLI</t>
  </si>
  <si>
    <t>Malta</t>
  </si>
  <si>
    <t>MLT</t>
  </si>
  <si>
    <t>Myanmar</t>
  </si>
  <si>
    <t>MMR</t>
  </si>
  <si>
    <t>Middle East &amp; North Africa (excluding high income)</t>
  </si>
  <si>
    <t>MNA</t>
  </si>
  <si>
    <t>Montenegro</t>
  </si>
  <si>
    <t>MNE</t>
  </si>
  <si>
    <t>Mongolia</t>
  </si>
  <si>
    <t>MNG</t>
  </si>
  <si>
    <t>Northern Mariana Islands</t>
  </si>
  <si>
    <t>MNP</t>
  </si>
  <si>
    <t>Mozambique</t>
  </si>
  <si>
    <t>MOZ</t>
  </si>
  <si>
    <t>Mauritania</t>
  </si>
  <si>
    <t>MRT</t>
  </si>
  <si>
    <t>Mauritius</t>
  </si>
  <si>
    <t>MUS</t>
  </si>
  <si>
    <t>Malawi</t>
  </si>
  <si>
    <t>MWI</t>
  </si>
  <si>
    <t>Malaysia</t>
  </si>
  <si>
    <t>MYS</t>
  </si>
  <si>
    <t>North America</t>
  </si>
  <si>
    <t>NAC</t>
  </si>
  <si>
    <t>Namibia</t>
  </si>
  <si>
    <t>NAM</t>
  </si>
  <si>
    <t>New Caledonia</t>
  </si>
  <si>
    <t>NCL</t>
  </si>
  <si>
    <t>Niger</t>
  </si>
  <si>
    <t>NER</t>
  </si>
  <si>
    <t>Nigeria</t>
  </si>
  <si>
    <t>NGA</t>
  </si>
  <si>
    <t>Nicaragua</t>
  </si>
  <si>
    <t>NIC</t>
  </si>
  <si>
    <t>Netherlands</t>
  </si>
  <si>
    <t>NLD</t>
  </si>
  <si>
    <t>Norway</t>
  </si>
  <si>
    <t>NOR</t>
  </si>
  <si>
    <t>Nepal</t>
  </si>
  <si>
    <t>NPL</t>
  </si>
  <si>
    <t>Nauru</t>
  </si>
  <si>
    <t>NRU</t>
  </si>
  <si>
    <t>New Zealand</t>
  </si>
  <si>
    <t>NZL</t>
  </si>
  <si>
    <t>OECD members</t>
  </si>
  <si>
    <t>OED</t>
  </si>
  <si>
    <t>Oman</t>
  </si>
  <si>
    <t>OMN</t>
  </si>
  <si>
    <t>Other small states</t>
  </si>
  <si>
    <t>OSS</t>
  </si>
  <si>
    <t>Pakistan</t>
  </si>
  <si>
    <t>PAK</t>
  </si>
  <si>
    <t>Panama</t>
  </si>
  <si>
    <t>PAN</t>
  </si>
  <si>
    <t>Peru</t>
  </si>
  <si>
    <t>PER</t>
  </si>
  <si>
    <t>Philippines</t>
  </si>
  <si>
    <t>PHL</t>
  </si>
  <si>
    <t>Palau</t>
  </si>
  <si>
    <t>PLW</t>
  </si>
  <si>
    <t>Papua New Guinea</t>
  </si>
  <si>
    <t>PNG</t>
  </si>
  <si>
    <t>Poland</t>
  </si>
  <si>
    <t>POL</t>
  </si>
  <si>
    <t>Pre-demographic dividend</t>
  </si>
  <si>
    <t>PRE</t>
  </si>
  <si>
    <t>Puerto Rico</t>
  </si>
  <si>
    <t>PRI</t>
  </si>
  <si>
    <t>Korea, Dem. People’s Rep.</t>
  </si>
  <si>
    <t>PRK</t>
  </si>
  <si>
    <t>Portugal</t>
  </si>
  <si>
    <t>PRT</t>
  </si>
  <si>
    <t>Paraguay</t>
  </si>
  <si>
    <t>PRY</t>
  </si>
  <si>
    <t>West Bank and Gaza</t>
  </si>
  <si>
    <t>PSE</t>
  </si>
  <si>
    <t>Pacific island small states</t>
  </si>
  <si>
    <t>PSS</t>
  </si>
  <si>
    <t>Post-demographic dividend</t>
  </si>
  <si>
    <t>PST</t>
  </si>
  <si>
    <t>French Polynesia</t>
  </si>
  <si>
    <t>PYF</t>
  </si>
  <si>
    <t>Qatar</t>
  </si>
  <si>
    <t>QAT</t>
  </si>
  <si>
    <t>Romania</t>
  </si>
  <si>
    <t>ROU</t>
  </si>
  <si>
    <t>Russian Federation</t>
  </si>
  <si>
    <t>RUS</t>
  </si>
  <si>
    <t>Rwanda</t>
  </si>
  <si>
    <t>RWA</t>
  </si>
  <si>
    <t>South Asia</t>
  </si>
  <si>
    <t>SAS</t>
  </si>
  <si>
    <t>Saudi Arabia</t>
  </si>
  <si>
    <t>SAU</t>
  </si>
  <si>
    <t>Sudan</t>
  </si>
  <si>
    <t>SDN</t>
  </si>
  <si>
    <t>Senegal</t>
  </si>
  <si>
    <t>SEN</t>
  </si>
  <si>
    <t>Singapore</t>
  </si>
  <si>
    <t>SGP</t>
  </si>
  <si>
    <t>Solomon Islands</t>
  </si>
  <si>
    <t>SLB</t>
  </si>
  <si>
    <t>Sierra Leone</t>
  </si>
  <si>
    <t>SLE</t>
  </si>
  <si>
    <t>El Salvador</t>
  </si>
  <si>
    <t>SLV</t>
  </si>
  <si>
    <t>San Marino</t>
  </si>
  <si>
    <t>SMR</t>
  </si>
  <si>
    <t>Somalia</t>
  </si>
  <si>
    <t>SOM</t>
  </si>
  <si>
    <t>Serbia</t>
  </si>
  <si>
    <t>SRB</t>
  </si>
  <si>
    <t>Sub-Saharan Africa (excluding high income)</t>
  </si>
  <si>
    <t>SSA</t>
  </si>
  <si>
    <t>South Sudan</t>
  </si>
  <si>
    <t>SSD</t>
  </si>
  <si>
    <t>Sub-Saharan Africa</t>
  </si>
  <si>
    <t>SSF</t>
  </si>
  <si>
    <t>Small states</t>
  </si>
  <si>
    <t>SST</t>
  </si>
  <si>
    <t>Sao Tome and Principe</t>
  </si>
  <si>
    <t>STP</t>
  </si>
  <si>
    <t>Suriname</t>
  </si>
  <si>
    <t>SUR</t>
  </si>
  <si>
    <t>Slovak Republic</t>
  </si>
  <si>
    <t>SVK</t>
  </si>
  <si>
    <t>Slovenia</t>
  </si>
  <si>
    <t>SVN</t>
  </si>
  <si>
    <t>Sweden</t>
  </si>
  <si>
    <t>SWE</t>
  </si>
  <si>
    <t>Swaziland</t>
  </si>
  <si>
    <t>SWZ</t>
  </si>
  <si>
    <t>Sint Maarten (Dutch part)</t>
  </si>
  <si>
    <t>SXM</t>
  </si>
  <si>
    <t>Seychelles</t>
  </si>
  <si>
    <t>SYC</t>
  </si>
  <si>
    <t>Syrian Arab Republic</t>
  </si>
  <si>
    <t>SYR</t>
  </si>
  <si>
    <t>Turks and Caicos Islands</t>
  </si>
  <si>
    <t>TCA</t>
  </si>
  <si>
    <t>Chad</t>
  </si>
  <si>
    <t>TCD</t>
  </si>
  <si>
    <t>East Asia &amp; Pacific (IDA &amp; IBRD countries)</t>
  </si>
  <si>
    <t>TEA</t>
  </si>
  <si>
    <t>Europe &amp; Central Asia (IDA &amp; IBRD countries)</t>
  </si>
  <si>
    <t>TEC</t>
  </si>
  <si>
    <t>Togo</t>
  </si>
  <si>
    <t>TGO</t>
  </si>
  <si>
    <t>Thailand</t>
  </si>
  <si>
    <t>THA</t>
  </si>
  <si>
    <t>Tajikistan</t>
  </si>
  <si>
    <t>TJK</t>
  </si>
  <si>
    <t>Turkmenistan</t>
  </si>
  <si>
    <t>TKM</t>
  </si>
  <si>
    <t>Latin America &amp; the Caribbean (IDA &amp; IBRD countries)</t>
  </si>
  <si>
    <t>TLA</t>
  </si>
  <si>
    <t>Timor-Leste</t>
  </si>
  <si>
    <t>TLS</t>
  </si>
  <si>
    <t>Middle East &amp; North Africa (IDA &amp; IBRD countries)</t>
  </si>
  <si>
    <t>TMN</t>
  </si>
  <si>
    <t>Tonga</t>
  </si>
  <si>
    <t>TON</t>
  </si>
  <si>
    <t>South Asia (IDA &amp; IBRD)</t>
  </si>
  <si>
    <t>TSA</t>
  </si>
  <si>
    <t>Sub-Saharan Africa (IDA &amp; IBRD countries)</t>
  </si>
  <si>
    <t>TSS</t>
  </si>
  <si>
    <t>Trinidad and Tobago</t>
  </si>
  <si>
    <t>TTO</t>
  </si>
  <si>
    <t>Tunisia</t>
  </si>
  <si>
    <t>TUN</t>
  </si>
  <si>
    <t>Turkey</t>
  </si>
  <si>
    <t>TUR</t>
  </si>
  <si>
    <t>Tuvalu</t>
  </si>
  <si>
    <t>TUV</t>
  </si>
  <si>
    <t>Tanzania</t>
  </si>
  <si>
    <t>TZA</t>
  </si>
  <si>
    <t>Uganda</t>
  </si>
  <si>
    <t>UGA</t>
  </si>
  <si>
    <t>Ukraine</t>
  </si>
  <si>
    <t>UKR</t>
  </si>
  <si>
    <t>Upper middle income</t>
  </si>
  <si>
    <t>UMC</t>
  </si>
  <si>
    <t>Uruguay</t>
  </si>
  <si>
    <t>URY</t>
  </si>
  <si>
    <t>United States</t>
  </si>
  <si>
    <t>USA</t>
  </si>
  <si>
    <t>Uzbekistan</t>
  </si>
  <si>
    <t>UZB</t>
  </si>
  <si>
    <t>St. Vincent and the Grenadines</t>
  </si>
  <si>
    <t>VCT</t>
  </si>
  <si>
    <t>Venezuela, RB</t>
  </si>
  <si>
    <t>VEN</t>
  </si>
  <si>
    <t>British Virgin Islands</t>
  </si>
  <si>
    <t>VGB</t>
  </si>
  <si>
    <t>Virgin Islands (U.S.)</t>
  </si>
  <si>
    <t>VIR</t>
  </si>
  <si>
    <t>Vietnam</t>
  </si>
  <si>
    <t>VNM</t>
  </si>
  <si>
    <t>Vanuatu</t>
  </si>
  <si>
    <t>VUT</t>
  </si>
  <si>
    <t>World</t>
  </si>
  <si>
    <t>WLD</t>
  </si>
  <si>
    <t>Samoa</t>
  </si>
  <si>
    <t>WSM</t>
  </si>
  <si>
    <t>Kosovo</t>
  </si>
  <si>
    <t>XKX</t>
  </si>
  <si>
    <t>Yemen, Rep.</t>
  </si>
  <si>
    <t>YEM</t>
  </si>
  <si>
    <t>South Africa</t>
  </si>
  <si>
    <t>ZAF</t>
  </si>
  <si>
    <t>Zambia</t>
  </si>
  <si>
    <t>ZMB</t>
  </si>
  <si>
    <t>Zimbabwe</t>
  </si>
  <si>
    <t>ZWE</t>
  </si>
  <si>
    <t>CO2 emissions (kt)</t>
  </si>
  <si>
    <t>Year</t>
  </si>
  <si>
    <t>Change CO2 emissions (kt)</t>
  </si>
  <si>
    <t>Cumulative</t>
  </si>
  <si>
    <t>Top emitter</t>
  </si>
  <si>
    <t>Cumulative emissions (kt)</t>
  </si>
  <si>
    <t>Change GDP (current US$)</t>
  </si>
  <si>
    <t>Change CO2 emissions (%)</t>
  </si>
  <si>
    <t>Change GDP (%)</t>
  </si>
  <si>
    <t>Change of change CO2</t>
  </si>
  <si>
    <t>Change of change GDP</t>
  </si>
  <si>
    <t>x</t>
  </si>
  <si>
    <t>% changes</t>
  </si>
  <si>
    <t>POSITIVE CHANGE CO2</t>
  </si>
  <si>
    <t>NEGATIVE CHANGE CO2</t>
  </si>
  <si>
    <t>POSITIVE</t>
  </si>
  <si>
    <t>NEGATIVE</t>
  </si>
  <si>
    <t>Data Source</t>
  </si>
  <si>
    <t>World Development Indicators</t>
  </si>
  <si>
    <t>Last Updated Date</t>
  </si>
  <si>
    <t>Population, total</t>
  </si>
  <si>
    <t>SP.POP.TOTL</t>
  </si>
  <si>
    <t>GDP per capita</t>
  </si>
  <si>
    <t>GtCO2</t>
  </si>
  <si>
    <t>GtC</t>
  </si>
  <si>
    <t>World emissions 2014</t>
  </si>
  <si>
    <t>yrs</t>
  </si>
  <si>
    <t>Years budget</t>
  </si>
  <si>
    <t>GtCO2/yr</t>
  </si>
  <si>
    <t>GDP with exponential decrease, 50% 2014 C intensity</t>
  </si>
  <si>
    <t>GDP with s-curve decrease, 50% 2014 C intensity</t>
  </si>
  <si>
    <t>GtCO2/tnUSD</t>
  </si>
  <si>
    <t>Historical emissions</t>
  </si>
  <si>
    <t>Carbon intensity</t>
  </si>
  <si>
    <t>Change year to year</t>
  </si>
  <si>
    <t>Last 5 yrs</t>
  </si>
  <si>
    <t>Last 10 yrs</t>
  </si>
  <si>
    <t>Projected world GDP - CO2 intensity decreases by 2.87% p.a., exponential decrease of CO2 emissions</t>
  </si>
  <si>
    <t>Projected world GDP - CO2 intensity decreases by 3.35% p.a., exponential decrease of CO2 emissions</t>
  </si>
  <si>
    <t>Last 50 yrs</t>
  </si>
  <si>
    <t>Projected world GDP - CO2 intensity decreases by 4.94% p.a., exponential decrease of CO2 emissions</t>
  </si>
  <si>
    <t>2009-2014</t>
  </si>
  <si>
    <t>2004-2014</t>
  </si>
  <si>
    <t>1964-2014</t>
  </si>
  <si>
    <t>[Gt CO2 per tn USD]</t>
  </si>
  <si>
    <t>[% p.a.]</t>
  </si>
  <si>
    <t>Time period</t>
  </si>
  <si>
    <t>Average world CO2 intensity change</t>
  </si>
  <si>
    <t>Average world CO2 intensity</t>
  </si>
  <si>
    <t>Change GDP per capita (current US$)</t>
  </si>
  <si>
    <t>Change GDP per capita (%)</t>
  </si>
  <si>
    <t>Change of change GDP per capita</t>
  </si>
  <si>
    <t>Change to 2000 GDP</t>
  </si>
  <si>
    <t>CO2 intensity (GtCO2/tnUSD)</t>
  </si>
  <si>
    <t>Change CO2 intensity (%)</t>
  </si>
  <si>
    <t>Chg</t>
  </si>
  <si>
    <t>GDP per capita (current US$)</t>
  </si>
  <si>
    <t>Absolute changes</t>
  </si>
  <si>
    <t>GDP (USD)</t>
  </si>
  <si>
    <t>GDP per capita (USD)</t>
  </si>
  <si>
    <t>Linear decrease of CO2 emissions [Gt CO2]</t>
  </si>
  <si>
    <t>Exponential decrease of CO2 emissions [Gt CO2]</t>
  </si>
  <si>
    <t>S-curve decrease of CO2 emissions [Gt CO2]</t>
  </si>
  <si>
    <t>Cum Carbon Sc exponential (GtC)</t>
  </si>
  <si>
    <t>Cum Carbon linear (GtC)</t>
  </si>
  <si>
    <t>Cum Carbon s-curve (GtC)</t>
  </si>
  <si>
    <t>Hitorical GDP growth since 2000 (tn USD)</t>
  </si>
  <si>
    <t>GDP with linear decrease, 2014 C intensity (tn USD)</t>
  </si>
  <si>
    <t>GDP with exponential decrease, 2014 C intensity  (tn USD)</t>
  </si>
  <si>
    <t>GDP with s-curve decrease, 2014 C intensity  (tn USD)</t>
  </si>
  <si>
    <t>Hitorical GDP (tn USD)</t>
  </si>
  <si>
    <t>CO2 intensity -2.87% p.a. (Gt CO2 per tn USD)</t>
  </si>
  <si>
    <t>CO2 intensity  -3.35% p.a. (Gt CO2 per tn USD)</t>
  </si>
  <si>
    <t>CO2 intensity  -4.94% p.a. (Gt CO2 per tn USD)</t>
  </si>
  <si>
    <t>Low carbon budget</t>
  </si>
  <si>
    <t>High carbon budget</t>
  </si>
  <si>
    <t>Cumulative 2015-2100</t>
  </si>
  <si>
    <t>Max emissions per year, low CO2 budget</t>
  </si>
  <si>
    <t>Max emissions per year, high CO2 budget</t>
  </si>
  <si>
    <t>Linear decrease scenario</t>
  </si>
  <si>
    <t>Annual decrease, low CO2 budget</t>
  </si>
  <si>
    <t>Annual decrease, high CO2 budget</t>
  </si>
  <si>
    <t>Exponential decrease scenario</t>
  </si>
  <si>
    <t>Exponential decrease, low CO2 budget</t>
  </si>
  <si>
    <t>p.a.</t>
  </si>
  <si>
    <t>Exponential decrease, high CO2 budget</t>
  </si>
  <si>
    <t>S-curve decrease scenario</t>
  </si>
  <si>
    <t>Steepness</t>
  </si>
  <si>
    <t>Total change before-after s-curve</t>
  </si>
  <si>
    <t>Year of max adoption (chg conc/conv)</t>
  </si>
  <si>
    <t>*</t>
  </si>
  <si>
    <t>*Similar to s-curve steepness of solar PV adoption in Germany</t>
  </si>
  <si>
    <t>2014 CO2 intensity</t>
  </si>
  <si>
    <t>Inverse</t>
  </si>
  <si>
    <t>tnUSD/GtCO2</t>
  </si>
  <si>
    <t>GDP projections</t>
  </si>
  <si>
    <t>Low CO2 budget</t>
  </si>
  <si>
    <t>High CO2 budget</t>
  </si>
  <si>
    <t>high</t>
  </si>
  <si>
    <t>low</t>
  </si>
  <si>
    <t>Difference</t>
  </si>
  <si>
    <t>Projected global CO2 emissions with linear decrease of 0.596 Gt CO2 p.a.</t>
  </si>
  <si>
    <t>Projected global CO2 emissions with exponential decrease of 3.81% p.a.</t>
  </si>
  <si>
    <t>Projected global CO2 emissions with linear decrease of 0.635 Gt CO2 per year</t>
  </si>
  <si>
    <t>Projected global CO2 emissions with exponential decrease of 4.62% p.a.</t>
  </si>
  <si>
    <t>Projected global CO2 emissions with CO2 capture technology diffusion up to 13 Gt CO2/yr by 2100</t>
  </si>
  <si>
    <t>Projected global CO2 emissions with CO2 capture technology diffusion up to 10 Gt CO2/yr by 2100</t>
  </si>
  <si>
    <t>Average world GDP change</t>
  </si>
  <si>
    <t>Average world CO2 emissions change</t>
  </si>
  <si>
    <t>Projected world CO2 intensity -2.87% p.a.</t>
  </si>
  <si>
    <t>Projected world CO2 intensity  -3.35% p.a.</t>
  </si>
  <si>
    <t>Projected world CO2 intensity  -4.94% p.a.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</si>
</sst>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7">
    <xf numFmtId="0" fontId="0" fillId="0" borderId="0" xfId="0"/>
    <xf numFmtId="11" fontId="0" fillId="0" borderId="0" xfId="0" applyNumberFormat="1"/>
    <xf numFmtId="10" fontId="0" fillId="0" borderId="0" xfId="1" applyNumberFormat="1" applyFont="1"/>
    <xf numFmtId="11" fontId="0" fillId="0" borderId="0" xfId="1" applyNumberFormat="1" applyFont="1"/>
    <xf numFmtId="14" fontId="0" fillId="0" borderId="0" xfId="0" applyNumberFormat="1"/>
    <xf numFmtId="2" fontId="0" fillId="0" borderId="0" xfId="0" applyNumberFormat="1"/>
    <xf numFmtId="164" fontId="0" fillId="0" borderId="0" xfId="0" applyNumberFormat="1" applyAlignment="1">
      <alignment horizontal="center"/>
    </xf>
    <xf numFmtId="0" fontId="0" fillId="0" borderId="0" xfId="0" applyFill="1"/>
    <xf numFmtId="10" fontId="0" fillId="0" borderId="0" xfId="0" applyNumberFormat="1"/>
    <xf numFmtId="0" fontId="2" fillId="0" borderId="0" xfId="0" applyFont="1"/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wrapText="1"/>
    </xf>
    <xf numFmtId="0" fontId="0" fillId="0" borderId="0" xfId="0" applyFill="1" applyAlignment="1">
      <alignment horizontal="center"/>
    </xf>
    <xf numFmtId="2" fontId="0" fillId="0" borderId="0" xfId="0" applyNumberFormat="1" applyFill="1" applyAlignment="1">
      <alignment horizontal="center"/>
    </xf>
    <xf numFmtId="2" fontId="0" fillId="2" borderId="0" xfId="0" applyNumberFormat="1" applyFill="1" applyAlignment="1">
      <alignment horizontal="center"/>
    </xf>
    <xf numFmtId="0" fontId="0" fillId="2" borderId="0" xfId="0" applyFill="1" applyAlignment="1">
      <alignment horizontal="center"/>
    </xf>
    <xf numFmtId="2" fontId="0" fillId="3" borderId="0" xfId="0" applyNumberFormat="1" applyFill="1" applyAlignment="1">
      <alignment horizontal="center"/>
    </xf>
    <xf numFmtId="2" fontId="4" fillId="4" borderId="0" xfId="0" applyNumberFormat="1" applyFont="1" applyFill="1" applyAlignment="1">
      <alignment horizontal="center"/>
    </xf>
    <xf numFmtId="0" fontId="4" fillId="4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2" fontId="2" fillId="3" borderId="1" xfId="0" applyNumberFormat="1" applyFont="1" applyFill="1" applyBorder="1" applyAlignment="1">
      <alignment horizontal="center" wrapText="1"/>
    </xf>
    <xf numFmtId="2" fontId="3" fillId="4" borderId="1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0" fillId="0" borderId="0" xfId="0" applyFont="1" applyFill="1" applyBorder="1" applyAlignment="1">
      <alignment horizontal="left" wrapText="1"/>
    </xf>
    <xf numFmtId="0" fontId="2" fillId="4" borderId="0" xfId="0" applyFont="1" applyFill="1" applyBorder="1" applyAlignment="1">
      <alignment horizontal="left" wrapText="1"/>
    </xf>
    <xf numFmtId="164" fontId="0" fillId="0" borderId="0" xfId="0" applyNumberForma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hartsheet" Target="chartsheets/sheet2.xml"/><Relationship Id="rId13" Type="http://schemas.openxmlformats.org/officeDocument/2006/relationships/chartsheet" Target="chartsheets/sheet6.xml"/><Relationship Id="rId3" Type="http://schemas.openxmlformats.org/officeDocument/2006/relationships/worksheet" Target="worksheets/sheet3.xml"/><Relationship Id="rId7" Type="http://schemas.openxmlformats.org/officeDocument/2006/relationships/chartsheet" Target="chartsheets/sheet1.xml"/><Relationship Id="rId12" Type="http://schemas.openxmlformats.org/officeDocument/2006/relationships/chartsheet" Target="chartsheets/sheet5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7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chartsheet" Target="chartsheets/sheet4.xml"/><Relationship Id="rId4" Type="http://schemas.openxmlformats.org/officeDocument/2006/relationships/worksheet" Target="worksheets/sheet4.xml"/><Relationship Id="rId9" Type="http://schemas.openxmlformats.org/officeDocument/2006/relationships/chartsheet" Target="chartsheets/sheet3.xml"/><Relationship Id="rId1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8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0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2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4.xml"/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spc="0" baseline="0">
                <a:solidFill>
                  <a:sysClr val="windowText" lastClr="000000"/>
                </a:solidFill>
                <a:latin typeface="Segoe UI" panose="020B0502040204020203" pitchFamily="34" charset="0"/>
                <a:ea typeface="Microsoft JhengHei Light" panose="020B0304030504040204" pitchFamily="34" charset="-120"/>
                <a:cs typeface="Segoe UI" panose="020B0502040204020203" pitchFamily="34" charset="0"/>
              </a:defRPr>
            </a:pPr>
            <a:r>
              <a:rPr lang="en-US" sz="1800" b="1"/>
              <a:t>Evolution of CO2 emissions and GDP 1960-2014 for the world and top emitters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spc="0" baseline="0">
              <a:solidFill>
                <a:sysClr val="windowText" lastClr="000000"/>
              </a:solidFill>
              <a:latin typeface="Segoe UI" panose="020B0502040204020203" pitchFamily="34" charset="0"/>
              <a:ea typeface="Microsoft JhengHei Light" panose="020B0304030504040204" pitchFamily="34" charset="-120"/>
              <a:cs typeface="Segoe UI" panose="020B0502040204020203" pitchFamily="34" charset="0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Top5Analysis!$B$3</c:f>
              <c:strCache>
                <c:ptCount val="1"/>
                <c:pt idx="0">
                  <c:v>United States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5"/>
            <c:spPr>
              <a:solidFill>
                <a:schemeClr val="accent1"/>
              </a:solidFill>
              <a:ln w="9525">
                <a:noFill/>
              </a:ln>
              <a:effectLst/>
            </c:spPr>
          </c:marker>
          <c:dLbls>
            <c:dLbl>
              <c:idx val="0"/>
              <c:layout>
                <c:manualLayout>
                  <c:x val="-5.6417513077010296E-2"/>
                  <c:y val="-2.298791184687056E-2"/>
                </c:manualLayout>
              </c:layout>
              <c:tx>
                <c:rich>
                  <a:bodyPr/>
                  <a:lstStyle/>
                  <a:p>
                    <a:fld id="{93770A48-A84B-4B5B-B8F9-9DF1FBDB4C5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9-5DD6-4ECB-9A66-30081CD26B8D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CFBC9656-325A-4D29-86B0-9BB2F27A34C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5DD6-4ECB-9A66-30081CD26B8D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C7242FE5-60A6-47D9-A7AD-88B28818FD3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5DD6-4ECB-9A66-30081CD26B8D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0C2B4FAE-7C2C-42FA-B735-35C3C43B03F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5DD6-4ECB-9A66-30081CD26B8D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15C4D694-9912-4435-85FB-79BE11E03A8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5DD6-4ECB-9A66-30081CD26B8D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5B59AB65-A8DD-4814-838E-72CAB38E9B3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5DD6-4ECB-9A66-30081CD26B8D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088B7CED-9A9A-481D-AF49-307DC1F6847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5DD6-4ECB-9A66-30081CD26B8D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0A07A27E-1ED0-4763-BD0F-3F91CB2B45F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5DD6-4ECB-9A66-30081CD26B8D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490ECAC3-C910-413E-9E5D-0078165494F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5DD6-4ECB-9A66-30081CD26B8D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A2875BF8-C650-4E76-90FB-E4FAC30114C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5DD6-4ECB-9A66-30081CD26B8D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33E02CCD-12F8-4C17-8F45-6A3E67EECDC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8-5DD6-4ECB-9A66-30081CD26B8D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0AA36B2D-784D-45BE-A136-27CC24C77D6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9-5DD6-4ECB-9A66-30081CD26B8D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33843FDB-7FA0-45C1-84D2-87AFDC5CEB1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5DD6-4ECB-9A66-30081CD26B8D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FFC848A5-C149-48FC-9EEB-2E12D50B08F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5DD6-4ECB-9A66-30081CD26B8D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C1553348-5780-468A-86E3-E41BDC46091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5DD6-4ECB-9A66-30081CD26B8D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6DB13800-0954-4D34-A506-A1B052C5B78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5DD6-4ECB-9A66-30081CD26B8D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CB908E03-AC2E-4E2A-98C5-6B0F6AA84D8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5DD6-4ECB-9A66-30081CD26B8D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975A0A03-E806-481B-BDC6-027D308EA48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F-5DD6-4ECB-9A66-30081CD26B8D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BA98252E-CB8B-4881-B79B-D38DF29AD6F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0-5DD6-4ECB-9A66-30081CD26B8D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F450AC5C-F4E9-4F5A-AE2A-CF4A9402C5F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1-5DD6-4ECB-9A66-30081CD26B8D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ADE5C592-DB7D-41B9-9933-777142E96B3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2-5DD6-4ECB-9A66-30081CD26B8D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AB35FB0D-98DF-452F-A890-94B43D5B138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3-5DD6-4ECB-9A66-30081CD26B8D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1054DCFA-13D1-4C94-9D9D-6A93E6A1FC3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4-5DD6-4ECB-9A66-30081CD26B8D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fld id="{2F111E5D-0223-4B66-BF24-9FF2430CDF5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5-5DD6-4ECB-9A66-30081CD26B8D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fld id="{DE38C01E-A96D-4212-A063-BD55C69F658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6-5DD6-4ECB-9A66-30081CD26B8D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fld id="{AD836277-B3A4-4A89-A8CA-71C6E3C1EB1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7-5DD6-4ECB-9A66-30081CD26B8D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fld id="{D418C4D0-8F67-4028-B0AA-0A31A2CC039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8-5DD6-4ECB-9A66-30081CD26B8D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fld id="{D18B0C02-AEEC-4BBB-AD62-88FC0A226EC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9-5DD6-4ECB-9A66-30081CD26B8D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fld id="{9AD8A58A-DF99-4458-ABBA-46A27A0D88A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A-5DD6-4ECB-9A66-30081CD26B8D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fld id="{1692C619-CA49-4CB3-A45F-7E6C0D98D8F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B-5DD6-4ECB-9A66-30081CD26B8D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fld id="{53282B18-0B15-4417-A4A9-83383A928E7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C-5DD6-4ECB-9A66-30081CD26B8D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fld id="{DA75BD60-DF59-4AE3-BEA8-842F39538E4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D-5DD6-4ECB-9A66-30081CD26B8D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fld id="{CADAC8BF-D7E5-4232-B9EF-C7619E95935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E-5DD6-4ECB-9A66-30081CD26B8D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fld id="{69200561-9744-4C71-B0B6-803128DCC4D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F-5DD6-4ECB-9A66-30081CD26B8D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fld id="{38990FC7-36BA-4875-9A61-06F09809BB4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0-5DD6-4ECB-9A66-30081CD26B8D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fld id="{B579E82B-1095-45FA-B18A-8F62F4BB3C8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1-5DD6-4ECB-9A66-30081CD26B8D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fld id="{705DB93B-F82F-4AF0-B0AE-36DA54753F9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2-5DD6-4ECB-9A66-30081CD26B8D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fld id="{FC41B8B3-03B6-4926-BAA0-1644DFA1F8B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3-5DD6-4ECB-9A66-30081CD26B8D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fld id="{421BA076-DC43-415F-9DFD-12AEE9AA3EB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4-5DD6-4ECB-9A66-30081CD26B8D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fld id="{91C8414C-034A-421F-91A0-75909183C63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5-5DD6-4ECB-9A66-30081CD26B8D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fld id="{900C9C1B-F927-44B6-8FBC-80E4BC095A5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6-5DD6-4ECB-9A66-30081CD26B8D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fld id="{06222454-B243-479D-98E0-EFEC1F33256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7-5DD6-4ECB-9A66-30081CD26B8D}"/>
                </c:ext>
              </c:extLst>
            </c:dLbl>
            <c:dLbl>
              <c:idx val="42"/>
              <c:tx>
                <c:rich>
                  <a:bodyPr/>
                  <a:lstStyle/>
                  <a:p>
                    <a:fld id="{68100A8F-47AD-4FE0-908F-C31E45250C9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8-5DD6-4ECB-9A66-30081CD26B8D}"/>
                </c:ext>
              </c:extLst>
            </c:dLbl>
            <c:dLbl>
              <c:idx val="43"/>
              <c:tx>
                <c:rich>
                  <a:bodyPr/>
                  <a:lstStyle/>
                  <a:p>
                    <a:fld id="{5F4532A8-BFBC-4A83-AEC3-59E992494FA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9-5DD6-4ECB-9A66-30081CD26B8D}"/>
                </c:ext>
              </c:extLst>
            </c:dLbl>
            <c:dLbl>
              <c:idx val="44"/>
              <c:tx>
                <c:rich>
                  <a:bodyPr/>
                  <a:lstStyle/>
                  <a:p>
                    <a:fld id="{0B0EBBBF-3244-449B-BBE9-186BDA57524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A-5DD6-4ECB-9A66-30081CD26B8D}"/>
                </c:ext>
              </c:extLst>
            </c:dLbl>
            <c:dLbl>
              <c:idx val="45"/>
              <c:tx>
                <c:rich>
                  <a:bodyPr/>
                  <a:lstStyle/>
                  <a:p>
                    <a:fld id="{D225E4EF-2F90-4395-B3DF-7A7F5F6D818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B-5DD6-4ECB-9A66-30081CD26B8D}"/>
                </c:ext>
              </c:extLst>
            </c:dLbl>
            <c:dLbl>
              <c:idx val="46"/>
              <c:tx>
                <c:rich>
                  <a:bodyPr/>
                  <a:lstStyle/>
                  <a:p>
                    <a:fld id="{946F61B5-D6EC-40E1-BACB-0E71FAE72EC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C-5DD6-4ECB-9A66-30081CD26B8D}"/>
                </c:ext>
              </c:extLst>
            </c:dLbl>
            <c:dLbl>
              <c:idx val="47"/>
              <c:tx>
                <c:rich>
                  <a:bodyPr/>
                  <a:lstStyle/>
                  <a:p>
                    <a:fld id="{D8FD6DFB-0D41-41BC-B700-77CEEEC5C26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D-5DD6-4ECB-9A66-30081CD26B8D}"/>
                </c:ext>
              </c:extLst>
            </c:dLbl>
            <c:dLbl>
              <c:idx val="48"/>
              <c:tx>
                <c:rich>
                  <a:bodyPr/>
                  <a:lstStyle/>
                  <a:p>
                    <a:fld id="{D033BD75-2DA8-4996-AF83-9A2544B28B7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E-5DD6-4ECB-9A66-30081CD26B8D}"/>
                </c:ext>
              </c:extLst>
            </c:dLbl>
            <c:dLbl>
              <c:idx val="49"/>
              <c:tx>
                <c:rich>
                  <a:bodyPr/>
                  <a:lstStyle/>
                  <a:p>
                    <a:fld id="{05D36DB5-4D54-4193-A2C6-6BE17DEBEF9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F-5DD6-4ECB-9A66-30081CD26B8D}"/>
                </c:ext>
              </c:extLst>
            </c:dLbl>
            <c:dLbl>
              <c:idx val="50"/>
              <c:tx>
                <c:rich>
                  <a:bodyPr/>
                  <a:lstStyle/>
                  <a:p>
                    <a:fld id="{C6623333-C993-4D28-816B-F021D2F29A8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0-5DD6-4ECB-9A66-30081CD26B8D}"/>
                </c:ext>
              </c:extLst>
            </c:dLbl>
            <c:dLbl>
              <c:idx val="51"/>
              <c:tx>
                <c:rich>
                  <a:bodyPr/>
                  <a:lstStyle/>
                  <a:p>
                    <a:fld id="{0D42F630-0965-4442-8966-D03DB24E9F8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1-5DD6-4ECB-9A66-30081CD26B8D}"/>
                </c:ext>
              </c:extLst>
            </c:dLbl>
            <c:dLbl>
              <c:idx val="52"/>
              <c:tx>
                <c:rich>
                  <a:bodyPr/>
                  <a:lstStyle/>
                  <a:p>
                    <a:fld id="{59844333-2D4D-4A48-B4BD-27F414D0A48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2-5DD6-4ECB-9A66-30081CD26B8D}"/>
                </c:ext>
              </c:extLst>
            </c:dLbl>
            <c:dLbl>
              <c:idx val="53"/>
              <c:tx>
                <c:rich>
                  <a:bodyPr/>
                  <a:lstStyle/>
                  <a:p>
                    <a:fld id="{3B28B74C-5C78-4726-9A7D-D55FDEDF5DC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3-5DD6-4ECB-9A66-30081CD26B8D}"/>
                </c:ext>
              </c:extLst>
            </c:dLbl>
            <c:dLbl>
              <c:idx val="54"/>
              <c:tx>
                <c:rich>
                  <a:bodyPr/>
                  <a:lstStyle/>
                  <a:p>
                    <a:fld id="{4834CC85-61B7-4F97-A636-4F49C2EB6A6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4-5DD6-4ECB-9A66-30081CD26B8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50" b="0" i="0" u="none" strike="noStrike" kern="1200" baseline="0">
                    <a:solidFill>
                      <a:schemeClr val="accent1">
                        <a:lumMod val="75000"/>
                      </a:schemeClr>
                    </a:solidFill>
                    <a:latin typeface="Segoe UI" panose="020B0502040204020203" pitchFamily="34" charset="0"/>
                    <a:ea typeface="Microsoft JhengHei Light" panose="020B0304030504040204" pitchFamily="34" charset="-120"/>
                    <a:cs typeface="Segoe UI" panose="020B0502040204020203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accent1"/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Top5Analysis!$G$5:$G$59</c:f>
              <c:numCache>
                <c:formatCode>General</c:formatCode>
                <c:ptCount val="55"/>
                <c:pt idx="0">
                  <c:v>543300000000</c:v>
                </c:pt>
                <c:pt idx="1">
                  <c:v>563300000000</c:v>
                </c:pt>
                <c:pt idx="2">
                  <c:v>605100000000</c:v>
                </c:pt>
                <c:pt idx="3">
                  <c:v>638600000000</c:v>
                </c:pt>
                <c:pt idx="4">
                  <c:v>685800000000</c:v>
                </c:pt>
                <c:pt idx="5">
                  <c:v>743700000000</c:v>
                </c:pt>
                <c:pt idx="6">
                  <c:v>815000000000</c:v>
                </c:pt>
                <c:pt idx="7">
                  <c:v>861700000000</c:v>
                </c:pt>
                <c:pt idx="8">
                  <c:v>942500000000</c:v>
                </c:pt>
                <c:pt idx="9">
                  <c:v>1019900000000</c:v>
                </c:pt>
                <c:pt idx="10">
                  <c:v>1075884000000</c:v>
                </c:pt>
                <c:pt idx="11">
                  <c:v>1167770000000</c:v>
                </c:pt>
                <c:pt idx="12">
                  <c:v>1282449000000</c:v>
                </c:pt>
                <c:pt idx="13">
                  <c:v>1428549000000</c:v>
                </c:pt>
                <c:pt idx="14">
                  <c:v>1548825000000</c:v>
                </c:pt>
                <c:pt idx="15">
                  <c:v>1688923000000</c:v>
                </c:pt>
                <c:pt idx="16">
                  <c:v>1877587000000</c:v>
                </c:pt>
                <c:pt idx="17">
                  <c:v>2085951000000</c:v>
                </c:pt>
                <c:pt idx="18">
                  <c:v>2356571000000</c:v>
                </c:pt>
                <c:pt idx="19">
                  <c:v>2632143000000</c:v>
                </c:pt>
                <c:pt idx="20">
                  <c:v>2862505000000</c:v>
                </c:pt>
                <c:pt idx="21">
                  <c:v>3210956000000</c:v>
                </c:pt>
                <c:pt idx="22">
                  <c:v>3344991000000</c:v>
                </c:pt>
                <c:pt idx="23">
                  <c:v>3638137000000</c:v>
                </c:pt>
                <c:pt idx="24">
                  <c:v>4040693000000</c:v>
                </c:pt>
                <c:pt idx="25">
                  <c:v>4346734000000</c:v>
                </c:pt>
                <c:pt idx="26">
                  <c:v>4590155000000</c:v>
                </c:pt>
                <c:pt idx="27">
                  <c:v>4870217000000</c:v>
                </c:pt>
                <c:pt idx="28">
                  <c:v>5252629000000</c:v>
                </c:pt>
                <c:pt idx="29">
                  <c:v>5657693000000</c:v>
                </c:pt>
                <c:pt idx="30">
                  <c:v>5979589000000</c:v>
                </c:pt>
                <c:pt idx="31">
                  <c:v>6174043000000</c:v>
                </c:pt>
                <c:pt idx="32">
                  <c:v>6539299000000</c:v>
                </c:pt>
                <c:pt idx="33">
                  <c:v>6878718000000</c:v>
                </c:pt>
                <c:pt idx="34">
                  <c:v>7308755000000</c:v>
                </c:pt>
                <c:pt idx="35">
                  <c:v>7664060000000</c:v>
                </c:pt>
                <c:pt idx="36">
                  <c:v>8100201000000</c:v>
                </c:pt>
                <c:pt idx="37">
                  <c:v>8608515000000</c:v>
                </c:pt>
                <c:pt idx="38">
                  <c:v>9089168000000</c:v>
                </c:pt>
                <c:pt idx="39">
                  <c:v>9660624000000</c:v>
                </c:pt>
                <c:pt idx="40">
                  <c:v>10284779000000</c:v>
                </c:pt>
                <c:pt idx="41">
                  <c:v>10621824000000</c:v>
                </c:pt>
                <c:pt idx="42">
                  <c:v>10977514000000</c:v>
                </c:pt>
                <c:pt idx="43">
                  <c:v>11510670000000</c:v>
                </c:pt>
                <c:pt idx="44">
                  <c:v>12274928000000</c:v>
                </c:pt>
                <c:pt idx="45">
                  <c:v>13093726000000</c:v>
                </c:pt>
                <c:pt idx="46">
                  <c:v>13855888000000</c:v>
                </c:pt>
                <c:pt idx="47">
                  <c:v>14477635000000</c:v>
                </c:pt>
                <c:pt idx="48">
                  <c:v>14718582000000</c:v>
                </c:pt>
                <c:pt idx="49">
                  <c:v>14418739000000</c:v>
                </c:pt>
                <c:pt idx="50">
                  <c:v>14964372000000</c:v>
                </c:pt>
                <c:pt idx="51">
                  <c:v>15517926000000</c:v>
                </c:pt>
                <c:pt idx="52">
                  <c:v>16155255000000</c:v>
                </c:pt>
                <c:pt idx="53">
                  <c:v>16691517000000</c:v>
                </c:pt>
                <c:pt idx="54">
                  <c:v>17393103000000</c:v>
                </c:pt>
              </c:numCache>
            </c:numRef>
          </c:xVal>
          <c:yVal>
            <c:numRef>
              <c:f>Top5Analysis!$B$5:$B$59</c:f>
              <c:numCache>
                <c:formatCode>General</c:formatCode>
                <c:ptCount val="55"/>
                <c:pt idx="0">
                  <c:v>2890696.1</c:v>
                </c:pt>
                <c:pt idx="1">
                  <c:v>2880505.5070000002</c:v>
                </c:pt>
                <c:pt idx="2">
                  <c:v>2987207.8730000001</c:v>
                </c:pt>
                <c:pt idx="3">
                  <c:v>3119230.8739999998</c:v>
                </c:pt>
                <c:pt idx="4">
                  <c:v>3255995.3059999999</c:v>
                </c:pt>
                <c:pt idx="5">
                  <c:v>3390922.571</c:v>
                </c:pt>
                <c:pt idx="6">
                  <c:v>3561878.111</c:v>
                </c:pt>
                <c:pt idx="7">
                  <c:v>3695708.943</c:v>
                </c:pt>
                <c:pt idx="8">
                  <c:v>3831354.94</c:v>
                </c:pt>
                <c:pt idx="9">
                  <c:v>4024748.8530000001</c:v>
                </c:pt>
                <c:pt idx="10">
                  <c:v>4328904.5010000002</c:v>
                </c:pt>
                <c:pt idx="11">
                  <c:v>4356770.034</c:v>
                </c:pt>
                <c:pt idx="12">
                  <c:v>4564952.9579999996</c:v>
                </c:pt>
                <c:pt idx="13">
                  <c:v>4770194.9479999999</c:v>
                </c:pt>
                <c:pt idx="14">
                  <c:v>4598487.6730000004</c:v>
                </c:pt>
                <c:pt idx="15">
                  <c:v>4406329.5389999999</c:v>
                </c:pt>
                <c:pt idx="16">
                  <c:v>4613100.6679999996</c:v>
                </c:pt>
                <c:pt idx="17">
                  <c:v>4742292.7450000001</c:v>
                </c:pt>
                <c:pt idx="18">
                  <c:v>4890861.25</c:v>
                </c:pt>
                <c:pt idx="19">
                  <c:v>4901796.2439999999</c:v>
                </c:pt>
                <c:pt idx="20">
                  <c:v>4723209.6770000001</c:v>
                </c:pt>
                <c:pt idx="21">
                  <c:v>4535800.3080000002</c:v>
                </c:pt>
                <c:pt idx="22">
                  <c:v>4306748.4869999997</c:v>
                </c:pt>
                <c:pt idx="23">
                  <c:v>4341878.3470000001</c:v>
                </c:pt>
                <c:pt idx="24">
                  <c:v>4475192.1320000002</c:v>
                </c:pt>
                <c:pt idx="25">
                  <c:v>4492555.3770000003</c:v>
                </c:pt>
                <c:pt idx="26">
                  <c:v>4495463.3080000002</c:v>
                </c:pt>
                <c:pt idx="27">
                  <c:v>4688373.1770000001</c:v>
                </c:pt>
                <c:pt idx="28">
                  <c:v>4892526.068</c:v>
                </c:pt>
                <c:pt idx="29">
                  <c:v>4955081.4210000001</c:v>
                </c:pt>
                <c:pt idx="30">
                  <c:v>4823403.1179999998</c:v>
                </c:pt>
                <c:pt idx="31">
                  <c:v>4820847.2189999996</c:v>
                </c:pt>
                <c:pt idx="32">
                  <c:v>4909533.6140000001</c:v>
                </c:pt>
                <c:pt idx="33">
                  <c:v>5028674.4440000001</c:v>
                </c:pt>
                <c:pt idx="34">
                  <c:v>5094354.0810000002</c:v>
                </c:pt>
                <c:pt idx="35">
                  <c:v>5132919.92</c:v>
                </c:pt>
                <c:pt idx="36">
                  <c:v>5252112.0880000005</c:v>
                </c:pt>
                <c:pt idx="37">
                  <c:v>5368715.3540000003</c:v>
                </c:pt>
                <c:pt idx="38">
                  <c:v>5401010.6229999997</c:v>
                </c:pt>
                <c:pt idx="39">
                  <c:v>5504669.3789999997</c:v>
                </c:pt>
                <c:pt idx="40">
                  <c:v>5693684.8940000003</c:v>
                </c:pt>
                <c:pt idx="41">
                  <c:v>5595794.3289999999</c:v>
                </c:pt>
                <c:pt idx="42">
                  <c:v>5641309.1330000004</c:v>
                </c:pt>
                <c:pt idx="43">
                  <c:v>5675701.926</c:v>
                </c:pt>
                <c:pt idx="44">
                  <c:v>5756075.2319999998</c:v>
                </c:pt>
                <c:pt idx="45">
                  <c:v>5789727.2910000002</c:v>
                </c:pt>
                <c:pt idx="46">
                  <c:v>5697285.8880000003</c:v>
                </c:pt>
                <c:pt idx="47">
                  <c:v>5789030.5609999998</c:v>
                </c:pt>
                <c:pt idx="48">
                  <c:v>5614110.9939999999</c:v>
                </c:pt>
                <c:pt idx="49">
                  <c:v>5263505.4570000004</c:v>
                </c:pt>
                <c:pt idx="50">
                  <c:v>5395532.125</c:v>
                </c:pt>
                <c:pt idx="51">
                  <c:v>5289680.5029999996</c:v>
                </c:pt>
                <c:pt idx="52">
                  <c:v>5119436.3609999996</c:v>
                </c:pt>
                <c:pt idx="53">
                  <c:v>5159160.9720000001</c:v>
                </c:pt>
                <c:pt idx="54">
                  <c:v>5254279.2850000001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WorldAnalysis!$A$61:$A$115</c15:f>
                <c15:dlblRangeCache>
                  <c:ptCount val="55"/>
                  <c:pt idx="0">
                    <c:v>1960</c:v>
                  </c:pt>
                  <c:pt idx="54">
                    <c:v>2014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0-5DD6-4ECB-9A66-30081CD26B8D}"/>
            </c:ext>
          </c:extLst>
        </c:ser>
        <c:ser>
          <c:idx val="1"/>
          <c:order val="1"/>
          <c:tx>
            <c:strRef>
              <c:f>Top5Analysis!$C$3</c:f>
              <c:strCache>
                <c:ptCount val="1"/>
                <c:pt idx="0">
                  <c:v>European Union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noFill/>
              <a:ln w="9525">
                <a:solidFill>
                  <a:srgbClr val="002060"/>
                </a:solidFill>
              </a:ln>
              <a:effectLst/>
            </c:spPr>
          </c:marker>
          <c:dLbls>
            <c:dLbl>
              <c:idx val="0"/>
              <c:layout>
                <c:manualLayout>
                  <c:x val="-5.7782893354769445E-2"/>
                  <c:y val="-1.4628671175281265E-2"/>
                </c:manualLayout>
              </c:layout>
              <c:tx>
                <c:rich>
                  <a:bodyPr/>
                  <a:lstStyle/>
                  <a:p>
                    <a:fld id="{D0941DED-B6F9-43DB-9E01-2EFFB7F2185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A-5DD6-4ECB-9A66-30081CD26B8D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314E5615-0F02-4CBF-B2C9-F86E871BB4C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5-5DD6-4ECB-9A66-30081CD26B8D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963F555A-1FED-4783-B444-8D731159E1E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6-5DD6-4ECB-9A66-30081CD26B8D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83BD73E5-7608-4F61-8CB8-2CEED357CA6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7-5DD6-4ECB-9A66-30081CD26B8D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5468428B-C4D3-4F26-AE98-1A05FA267DB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8-5DD6-4ECB-9A66-30081CD26B8D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BC29A205-7A3F-4657-8CBE-17A26FE2E2D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9-5DD6-4ECB-9A66-30081CD26B8D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C5919792-23E3-4D2A-93F6-BCAA3799813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A-5DD6-4ECB-9A66-30081CD26B8D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6AC435AB-0ADF-453E-8E3A-2E64785F7E4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B-5DD6-4ECB-9A66-30081CD26B8D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3B0C1D7F-8065-4A2C-98E8-BA49E42E544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C-5DD6-4ECB-9A66-30081CD26B8D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38112D10-8FE8-4F16-89AC-A3BBD5445B8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D-5DD6-4ECB-9A66-30081CD26B8D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52FA4F16-E382-4E6C-A9BF-0F92E74B13E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E-5DD6-4ECB-9A66-30081CD26B8D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E5CCA929-34E6-4548-8F9F-CF59D0B016E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F-5DD6-4ECB-9A66-30081CD26B8D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298431C1-4257-4CCC-9341-4BA8C110141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0-5DD6-4ECB-9A66-30081CD26B8D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09E9660A-BDA3-443A-A57A-163287EA9E6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1-5DD6-4ECB-9A66-30081CD26B8D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9E1A2C10-4640-4D48-A7EC-7CA26540ECA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2-5DD6-4ECB-9A66-30081CD26B8D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63FB0257-D20E-48D3-99AF-8E7F6FE50DB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3-5DD6-4ECB-9A66-30081CD26B8D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7B6E603C-A9CB-497C-97A9-51E5C553768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4-5DD6-4ECB-9A66-30081CD26B8D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24CDC498-D2B8-443A-B130-03538C76B4A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5-5DD6-4ECB-9A66-30081CD26B8D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C7530E89-7104-4DE4-B083-816CDE3151E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6-5DD6-4ECB-9A66-30081CD26B8D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A7F77ED8-9962-4538-B0BA-FE100144C2E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7-5DD6-4ECB-9A66-30081CD26B8D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1AC3CC62-6613-4563-8F5E-574D1046388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8-5DD6-4ECB-9A66-30081CD26B8D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F07FDADF-8B12-4E65-9800-B74841179DE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9-5DD6-4ECB-9A66-30081CD26B8D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7CCE262F-E1B5-49B3-B502-64B0EBA628A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A-5DD6-4ECB-9A66-30081CD26B8D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fld id="{047B4880-AEBA-419C-A97E-40ACB48AFA4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B-5DD6-4ECB-9A66-30081CD26B8D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fld id="{674BD50B-B04E-48BD-BE1D-B96F7C9D54B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C-5DD6-4ECB-9A66-30081CD26B8D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fld id="{271FD00D-EF04-432F-915A-995130ACF6B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D-5DD6-4ECB-9A66-30081CD26B8D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fld id="{75446162-F37F-4729-B90A-58C19335F30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E-5DD6-4ECB-9A66-30081CD26B8D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fld id="{45FB5D29-A250-48D9-81FF-F17484AF1EE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F-5DD6-4ECB-9A66-30081CD26B8D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fld id="{42B2C58D-367A-4E4B-841A-964B8AD96FE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0-5DD6-4ECB-9A66-30081CD26B8D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fld id="{F12B356D-AEC6-4E01-9A0A-6D7458396AE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1-5DD6-4ECB-9A66-30081CD26B8D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fld id="{0D68909B-133E-4C1A-A140-6630DA395D2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2-5DD6-4ECB-9A66-30081CD26B8D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fld id="{64F704DF-96BC-4109-8988-C501DDA9E42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3-5DD6-4ECB-9A66-30081CD26B8D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fld id="{824C4A89-8C6F-4CF6-B645-199DF12D77C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4-5DD6-4ECB-9A66-30081CD26B8D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fld id="{33790B98-F41B-4D5F-B416-3A98F6B1EDE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5-5DD6-4ECB-9A66-30081CD26B8D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fld id="{959734AA-D293-4DC8-9382-CE3C732E105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6-5DD6-4ECB-9A66-30081CD26B8D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fld id="{9C93FF67-793A-48B2-B185-5468FA6F6C9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7-5DD6-4ECB-9A66-30081CD26B8D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fld id="{1F4DB5B9-9E13-40B0-97C7-C0DAC9C3D6D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8-5DD6-4ECB-9A66-30081CD26B8D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fld id="{53BA2F9B-847F-4F87-971F-4D5F9834457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9-5DD6-4ECB-9A66-30081CD26B8D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fld id="{2127C825-EA80-4DF3-A4A6-550D30A4E12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A-5DD6-4ECB-9A66-30081CD26B8D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fld id="{12F284F9-D3C3-40E3-9124-F1BBFA53A2F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B-5DD6-4ECB-9A66-30081CD26B8D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fld id="{DCB7DBD0-67B8-43C4-9CBB-68D777B7B60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C-5DD6-4ECB-9A66-30081CD26B8D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fld id="{F6E2C02F-A606-48F4-9DC7-75F0ED6A08A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D-5DD6-4ECB-9A66-30081CD26B8D}"/>
                </c:ext>
              </c:extLst>
            </c:dLbl>
            <c:dLbl>
              <c:idx val="42"/>
              <c:tx>
                <c:rich>
                  <a:bodyPr/>
                  <a:lstStyle/>
                  <a:p>
                    <a:fld id="{D7D35019-CAA3-407F-A880-7ABAB66E4D9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E-5DD6-4ECB-9A66-30081CD26B8D}"/>
                </c:ext>
              </c:extLst>
            </c:dLbl>
            <c:dLbl>
              <c:idx val="43"/>
              <c:tx>
                <c:rich>
                  <a:bodyPr/>
                  <a:lstStyle/>
                  <a:p>
                    <a:fld id="{242B3383-4FE2-4617-87D2-EA71F0DC3F5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F-5DD6-4ECB-9A66-30081CD26B8D}"/>
                </c:ext>
              </c:extLst>
            </c:dLbl>
            <c:dLbl>
              <c:idx val="44"/>
              <c:tx>
                <c:rich>
                  <a:bodyPr/>
                  <a:lstStyle/>
                  <a:p>
                    <a:fld id="{0DEC1186-CF7F-4623-AB43-11A6C176F8B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0-5DD6-4ECB-9A66-30081CD26B8D}"/>
                </c:ext>
              </c:extLst>
            </c:dLbl>
            <c:dLbl>
              <c:idx val="45"/>
              <c:tx>
                <c:rich>
                  <a:bodyPr/>
                  <a:lstStyle/>
                  <a:p>
                    <a:fld id="{B165CA44-3D03-4D1C-867D-0A3819823A8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1-5DD6-4ECB-9A66-30081CD26B8D}"/>
                </c:ext>
              </c:extLst>
            </c:dLbl>
            <c:dLbl>
              <c:idx val="46"/>
              <c:tx>
                <c:rich>
                  <a:bodyPr/>
                  <a:lstStyle/>
                  <a:p>
                    <a:fld id="{F559C162-18BF-4965-A03E-B4F2AB87641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2-5DD6-4ECB-9A66-30081CD26B8D}"/>
                </c:ext>
              </c:extLst>
            </c:dLbl>
            <c:dLbl>
              <c:idx val="47"/>
              <c:tx>
                <c:rich>
                  <a:bodyPr/>
                  <a:lstStyle/>
                  <a:p>
                    <a:fld id="{CAA34E0C-B97F-462A-94A2-5463076430C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3-5DD6-4ECB-9A66-30081CD26B8D}"/>
                </c:ext>
              </c:extLst>
            </c:dLbl>
            <c:dLbl>
              <c:idx val="48"/>
              <c:tx>
                <c:rich>
                  <a:bodyPr/>
                  <a:lstStyle/>
                  <a:p>
                    <a:fld id="{58A6F625-2CE1-452D-BF4B-A177FCCD34A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4-5DD6-4ECB-9A66-30081CD26B8D}"/>
                </c:ext>
              </c:extLst>
            </c:dLbl>
            <c:dLbl>
              <c:idx val="49"/>
              <c:tx>
                <c:rich>
                  <a:bodyPr/>
                  <a:lstStyle/>
                  <a:p>
                    <a:fld id="{B3DB18A5-1DC6-4D22-81B2-4FF1BADF5A9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5-5DD6-4ECB-9A66-30081CD26B8D}"/>
                </c:ext>
              </c:extLst>
            </c:dLbl>
            <c:dLbl>
              <c:idx val="50"/>
              <c:tx>
                <c:rich>
                  <a:bodyPr/>
                  <a:lstStyle/>
                  <a:p>
                    <a:fld id="{74CF1F2D-56A6-478F-8936-ABECC12A410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6-5DD6-4ECB-9A66-30081CD26B8D}"/>
                </c:ext>
              </c:extLst>
            </c:dLbl>
            <c:dLbl>
              <c:idx val="51"/>
              <c:tx>
                <c:rich>
                  <a:bodyPr/>
                  <a:lstStyle/>
                  <a:p>
                    <a:fld id="{880850FA-523D-4150-A145-2B44D76F5E1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7-5DD6-4ECB-9A66-30081CD26B8D}"/>
                </c:ext>
              </c:extLst>
            </c:dLbl>
            <c:dLbl>
              <c:idx val="52"/>
              <c:tx>
                <c:rich>
                  <a:bodyPr/>
                  <a:lstStyle/>
                  <a:p>
                    <a:fld id="{5EDCF066-9B98-4DE4-B643-1EE3F6BE297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8-5DD6-4ECB-9A66-30081CD26B8D}"/>
                </c:ext>
              </c:extLst>
            </c:dLbl>
            <c:dLbl>
              <c:idx val="53"/>
              <c:tx>
                <c:rich>
                  <a:bodyPr/>
                  <a:lstStyle/>
                  <a:p>
                    <a:fld id="{EE879E8A-E36D-4A9E-B109-5D97D14CA51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9-5DD6-4ECB-9A66-30081CD26B8D}"/>
                </c:ext>
              </c:extLst>
            </c:dLbl>
            <c:dLbl>
              <c:idx val="54"/>
              <c:layout>
                <c:manualLayout>
                  <c:x val="2.7307605555184048E-3"/>
                  <c:y val="8.3592406715892933E-3"/>
                </c:manualLayout>
              </c:layout>
              <c:tx>
                <c:rich>
                  <a:bodyPr/>
                  <a:lstStyle/>
                  <a:p>
                    <a:fld id="{B04CD224-91E3-4DFC-9C7C-38BD0072F11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B-5DD6-4ECB-9A66-30081CD26B8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50" b="0" i="0" u="none" strike="noStrike" kern="1200" baseline="0">
                    <a:solidFill>
                      <a:srgbClr val="002060"/>
                    </a:solidFill>
                    <a:latin typeface="Segoe UI" panose="020B0502040204020203" pitchFamily="34" charset="0"/>
                    <a:ea typeface="Microsoft JhengHei Light" panose="020B0304030504040204" pitchFamily="34" charset="-120"/>
                    <a:cs typeface="Segoe UI" panose="020B0502040204020203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6350" cap="flat" cmpd="sng" algn="ctr">
                      <a:solidFill>
                        <a:srgbClr val="002060"/>
                      </a:solidFill>
                      <a:prstDash val="solid"/>
                      <a:miter lim="800000"/>
                    </a:ln>
                    <a:effectLst/>
                  </c:spPr>
                </c15:leaderLines>
              </c:ext>
            </c:extLst>
          </c:dLbls>
          <c:xVal>
            <c:numRef>
              <c:f>Top5Analysis!$H$5:$H$59</c:f>
              <c:numCache>
                <c:formatCode>General</c:formatCode>
                <c:ptCount val="55"/>
                <c:pt idx="0">
                  <c:v>358939666615.46973</c:v>
                </c:pt>
                <c:pt idx="1">
                  <c:v>390789544218.13434</c:v>
                </c:pt>
                <c:pt idx="2">
                  <c:v>426908194104.21094</c:v>
                </c:pt>
                <c:pt idx="3">
                  <c:v>470297095519.74268</c:v>
                </c:pt>
                <c:pt idx="4">
                  <c:v>521197684985.03363</c:v>
                </c:pt>
                <c:pt idx="5">
                  <c:v>567590518505.60815</c:v>
                </c:pt>
                <c:pt idx="6">
                  <c:v>615283909698.10779</c:v>
                </c:pt>
                <c:pt idx="7">
                  <c:v>661166979382.42322</c:v>
                </c:pt>
                <c:pt idx="8">
                  <c:v>687213740362.30432</c:v>
                </c:pt>
                <c:pt idx="9">
                  <c:v>754796434973.41931</c:v>
                </c:pt>
                <c:pt idx="10">
                  <c:v>855234352054.26672</c:v>
                </c:pt>
                <c:pt idx="11">
                  <c:v>967419657510.24268</c:v>
                </c:pt>
                <c:pt idx="12">
                  <c:v>1158320102742.0913</c:v>
                </c:pt>
                <c:pt idx="13">
                  <c:v>1470725772176.7813</c:v>
                </c:pt>
                <c:pt idx="14">
                  <c:v>1652902769120.7295</c:v>
                </c:pt>
                <c:pt idx="15">
                  <c:v>1926973312297.3542</c:v>
                </c:pt>
                <c:pt idx="16">
                  <c:v>1995730917312.5239</c:v>
                </c:pt>
                <c:pt idx="17">
                  <c:v>2260041856810.23</c:v>
                </c:pt>
                <c:pt idx="18">
                  <c:v>2769687171486.6841</c:v>
                </c:pt>
                <c:pt idx="19">
                  <c:v>3382589603382.52</c:v>
                </c:pt>
                <c:pt idx="20">
                  <c:v>3860946303423.7813</c:v>
                </c:pt>
                <c:pt idx="21">
                  <c:v>3416278760871.4067</c:v>
                </c:pt>
                <c:pt idx="22">
                  <c:v>3287910701007.9863</c:v>
                </c:pt>
                <c:pt idx="23">
                  <c:v>3186966976981.417</c:v>
                </c:pt>
                <c:pt idx="24">
                  <c:v>3059979571007.9541</c:v>
                </c:pt>
                <c:pt idx="25">
                  <c:v>3162521224924.4824</c:v>
                </c:pt>
                <c:pt idx="26">
                  <c:v>4336668252551.8574</c:v>
                </c:pt>
                <c:pt idx="27">
                  <c:v>5365914989685.9414</c:v>
                </c:pt>
                <c:pt idx="28">
                  <c:v>5985449350585.6377</c:v>
                </c:pt>
                <c:pt idx="29">
                  <c:v>6111509859371.4766</c:v>
                </c:pt>
                <c:pt idx="30">
                  <c:v>7578533627539.1172</c:v>
                </c:pt>
                <c:pt idx="31">
                  <c:v>7865147971074.6816</c:v>
                </c:pt>
                <c:pt idx="32">
                  <c:v>8570482000033.3369</c:v>
                </c:pt>
                <c:pt idx="33">
                  <c:v>7814819013689.5703</c:v>
                </c:pt>
                <c:pt idx="34">
                  <c:v>8298433649328.5811</c:v>
                </c:pt>
                <c:pt idx="35">
                  <c:v>9610497311406.1855</c:v>
                </c:pt>
                <c:pt idx="36">
                  <c:v>9824668960664.2285</c:v>
                </c:pt>
                <c:pt idx="37">
                  <c:v>9273364401458.3535</c:v>
                </c:pt>
                <c:pt idx="38">
                  <c:v>9589846268503.6328</c:v>
                </c:pt>
                <c:pt idx="39">
                  <c:v>9576780993379.7793</c:v>
                </c:pt>
                <c:pt idx="40">
                  <c:v>8899281080301.7422</c:v>
                </c:pt>
                <c:pt idx="41">
                  <c:v>9000712583377.4043</c:v>
                </c:pt>
                <c:pt idx="42">
                  <c:v>9811088515429.6699</c:v>
                </c:pt>
                <c:pt idx="43">
                  <c:v>11945762088043.16</c:v>
                </c:pt>
                <c:pt idx="44">
                  <c:v>13795554923350.014</c:v>
                </c:pt>
                <c:pt idx="45">
                  <c:v>14426590936518.23</c:v>
                </c:pt>
                <c:pt idx="46">
                  <c:v>15388732742870.795</c:v>
                </c:pt>
                <c:pt idx="47">
                  <c:v>17781304404686.461</c:v>
                </c:pt>
                <c:pt idx="48">
                  <c:v>19117797795887.738</c:v>
                </c:pt>
                <c:pt idx="49">
                  <c:v>17080879375427.984</c:v>
                </c:pt>
                <c:pt idx="50">
                  <c:v>16977855795546.32</c:v>
                </c:pt>
                <c:pt idx="51">
                  <c:v>18340538607136.145</c:v>
                </c:pt>
                <c:pt idx="52">
                  <c:v>17271715977529.053</c:v>
                </c:pt>
                <c:pt idx="53">
                  <c:v>18002706275463.457</c:v>
                </c:pt>
                <c:pt idx="54">
                  <c:v>18588239232261.043</c:v>
                </c:pt>
              </c:numCache>
            </c:numRef>
          </c:xVal>
          <c:yVal>
            <c:numRef>
              <c:f>Top5Analysis!$C$5:$C$59</c:f>
              <c:numCache>
                <c:formatCode>General</c:formatCode>
                <c:ptCount val="55"/>
                <c:pt idx="0">
                  <c:v>2359594.8861625651</c:v>
                </c:pt>
                <c:pt idx="1">
                  <c:v>2445945.664488059</c:v>
                </c:pt>
                <c:pt idx="2">
                  <c:v>2587255.9107004376</c:v>
                </c:pt>
                <c:pt idx="3">
                  <c:v>2763661.2575785844</c:v>
                </c:pt>
                <c:pt idx="4">
                  <c:v>2879590.411154354</c:v>
                </c:pt>
                <c:pt idx="5">
                  <c:v>2977005.8082510256</c:v>
                </c:pt>
                <c:pt idx="6">
                  <c:v>3066068.1973739616</c:v>
                </c:pt>
                <c:pt idx="7">
                  <c:v>3135494.7841705824</c:v>
                </c:pt>
                <c:pt idx="8">
                  <c:v>3317198.6808828134</c:v>
                </c:pt>
                <c:pt idx="9">
                  <c:v>3520600.6586312945</c:v>
                </c:pt>
                <c:pt idx="10">
                  <c:v>3753440.7558991499</c:v>
                </c:pt>
                <c:pt idx="11">
                  <c:v>3846741.984889355</c:v>
                </c:pt>
                <c:pt idx="12">
                  <c:v>3999496.0598120205</c:v>
                </c:pt>
                <c:pt idx="13">
                  <c:v>4203895.4116469175</c:v>
                </c:pt>
                <c:pt idx="14">
                  <c:v>4142868.5847343332</c:v>
                </c:pt>
                <c:pt idx="15">
                  <c:v>4065317.5548587833</c:v>
                </c:pt>
                <c:pt idx="16">
                  <c:v>4331569.6840215782</c:v>
                </c:pt>
                <c:pt idx="17">
                  <c:v>4315907.794070824</c:v>
                </c:pt>
                <c:pt idx="18">
                  <c:v>4457560.8876254102</c:v>
                </c:pt>
                <c:pt idx="19">
                  <c:v>4647643.7655948764</c:v>
                </c:pt>
                <c:pt idx="20">
                  <c:v>4518359.1496431921</c:v>
                </c:pt>
                <c:pt idx="21">
                  <c:v>4266013.1164665213</c:v>
                </c:pt>
                <c:pt idx="22">
                  <c:v>4171917.1050012019</c:v>
                </c:pt>
                <c:pt idx="23">
                  <c:v>4111986.3506523366</c:v>
                </c:pt>
                <c:pt idx="24">
                  <c:v>4084428.6968583907</c:v>
                </c:pt>
                <c:pt idx="25">
                  <c:v>4189511.4072443857</c:v>
                </c:pt>
                <c:pt idx="26">
                  <c:v>4179574.0289771254</c:v>
                </c:pt>
                <c:pt idx="27">
                  <c:v>4258989.9406080078</c:v>
                </c:pt>
                <c:pt idx="28">
                  <c:v>4202996.7360378038</c:v>
                </c:pt>
                <c:pt idx="29">
                  <c:v>4323273.8172715446</c:v>
                </c:pt>
                <c:pt idx="30">
                  <c:v>4100786.6708069551</c:v>
                </c:pt>
                <c:pt idx="31">
                  <c:v>4112588.9308295459</c:v>
                </c:pt>
                <c:pt idx="32">
                  <c:v>3994290.7510000011</c:v>
                </c:pt>
                <c:pt idx="33">
                  <c:v>3938794.3730000006</c:v>
                </c:pt>
                <c:pt idx="34">
                  <c:v>3884988.4820000012</c:v>
                </c:pt>
                <c:pt idx="35">
                  <c:v>3947855.53</c:v>
                </c:pt>
                <c:pt idx="36">
                  <c:v>4055918.3530000015</c:v>
                </c:pt>
                <c:pt idx="37">
                  <c:v>3963003.9070000006</c:v>
                </c:pt>
                <c:pt idx="38">
                  <c:v>3968801.4340000008</c:v>
                </c:pt>
                <c:pt idx="39">
                  <c:v>3896092.1579999998</c:v>
                </c:pt>
                <c:pt idx="40">
                  <c:v>3911984.9359999998</c:v>
                </c:pt>
                <c:pt idx="41">
                  <c:v>3997697.3939999989</c:v>
                </c:pt>
                <c:pt idx="42">
                  <c:v>3973997.5729999999</c:v>
                </c:pt>
                <c:pt idx="43">
                  <c:v>4047102.8850000007</c:v>
                </c:pt>
                <c:pt idx="44">
                  <c:v>4056134.7060000002</c:v>
                </c:pt>
                <c:pt idx="45">
                  <c:v>4039746.8829999994</c:v>
                </c:pt>
                <c:pt idx="46">
                  <c:v>4071767.1270000003</c:v>
                </c:pt>
                <c:pt idx="47">
                  <c:v>4003410.58</c:v>
                </c:pt>
                <c:pt idx="48">
                  <c:v>3915303.571</c:v>
                </c:pt>
                <c:pt idx="49">
                  <c:v>3601566.0520000001</c:v>
                </c:pt>
                <c:pt idx="50">
                  <c:v>3709775.5549999997</c:v>
                </c:pt>
                <c:pt idx="51">
                  <c:v>3568090.0089999996</c:v>
                </c:pt>
                <c:pt idx="52">
                  <c:v>3494155.9549999996</c:v>
                </c:pt>
                <c:pt idx="53">
                  <c:v>3421472.3479999988</c:v>
                </c:pt>
                <c:pt idx="54">
                  <c:v>3241844.3529999997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WorldAnalysis!$A$61:$A$115</c15:f>
                <c15:dlblRangeCache>
                  <c:ptCount val="55"/>
                  <c:pt idx="0">
                    <c:v>1960</c:v>
                  </c:pt>
                  <c:pt idx="54">
                    <c:v>2014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1-5DD6-4ECB-9A66-30081CD26B8D}"/>
            </c:ext>
          </c:extLst>
        </c:ser>
        <c:ser>
          <c:idx val="2"/>
          <c:order val="2"/>
          <c:tx>
            <c:strRef>
              <c:f>Top5Analysis!$D$3</c:f>
              <c:strCache>
                <c:ptCount val="1"/>
                <c:pt idx="0">
                  <c:v>China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1102A0B0-7FB5-4191-A2A2-2DA267B721C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A-5DD6-4ECB-9A66-30081CD26B8D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61CEDCC2-CC03-4423-AB39-C40FA9AD368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B-5DD6-4ECB-9A66-30081CD26B8D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60FC6D19-3F43-4515-901F-410CD7CDA99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C-5DD6-4ECB-9A66-30081CD26B8D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DCC97246-09B2-4A7A-AAC4-8B955830341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D-5DD6-4ECB-9A66-30081CD26B8D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18A17FB7-A139-4C6B-BA60-2972460E14F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E-5DD6-4ECB-9A66-30081CD26B8D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966AFCD6-8B22-4805-AB1D-3A2DFA30D2D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F-5DD6-4ECB-9A66-30081CD26B8D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4263463B-75D2-4FD9-9078-46FC2B5488E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0-5DD6-4ECB-9A66-30081CD26B8D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1101A7EF-B2DD-4E98-9F69-1096D23CEBD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1-5DD6-4ECB-9A66-30081CD26B8D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8AE9AA5C-1F2A-4EB0-8BF0-FE5458DE937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2-5DD6-4ECB-9A66-30081CD26B8D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FADF841A-1AB6-4BB0-ABD2-D2D5D6127D3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3-5DD6-4ECB-9A66-30081CD26B8D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99582AD0-9A33-4283-9D62-3C3D5AC9573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4-5DD6-4ECB-9A66-30081CD26B8D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18A17A04-BAB0-4BFF-A386-01BD1C0A902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5-5DD6-4ECB-9A66-30081CD26B8D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706DE472-E7A6-4672-9DE1-34DFD18E786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6-5DD6-4ECB-9A66-30081CD26B8D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657C2A4B-006B-4D09-9A46-F38470F4C33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7-5DD6-4ECB-9A66-30081CD26B8D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1F28C835-40A7-45D4-BCB7-6B6040A9FB6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8-5DD6-4ECB-9A66-30081CD26B8D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F0155EA0-219F-4948-9206-FE7F6BD2256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9-5DD6-4ECB-9A66-30081CD26B8D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FED777D8-89C2-4946-97A7-2B32BB93C3A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A-5DD6-4ECB-9A66-30081CD26B8D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139BFF0E-52B6-46B2-BD1D-9389DCB449B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B-5DD6-4ECB-9A66-30081CD26B8D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E10C1667-D7FE-4FAB-A1E0-F675D71D2FA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C-5DD6-4ECB-9A66-30081CD26B8D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B984ADF7-24ED-4B34-9F8B-00EB0D1C528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D-5DD6-4ECB-9A66-30081CD26B8D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F680597C-67C9-45DB-AD20-61DD2C7186B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E-5DD6-4ECB-9A66-30081CD26B8D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933EB751-109D-4B6C-A57C-39689C77BE9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F-5DD6-4ECB-9A66-30081CD26B8D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B1B0F469-E843-4D36-A81B-EF7BA0550AF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0-5DD6-4ECB-9A66-30081CD26B8D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fld id="{0A9E8CAF-A94D-444A-83C7-66A74F5D9CF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1-5DD6-4ECB-9A66-30081CD26B8D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fld id="{58C7FC5A-D36A-4A6D-B114-17912749FC3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2-5DD6-4ECB-9A66-30081CD26B8D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fld id="{19592578-F63F-47D4-9DE4-572F497A43F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3-5DD6-4ECB-9A66-30081CD26B8D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fld id="{3D1C36FF-46DD-4979-9E67-174E68BE7C6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4-5DD6-4ECB-9A66-30081CD26B8D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fld id="{A65A9341-D996-492A-BBFC-2B641CC65A5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5-5DD6-4ECB-9A66-30081CD26B8D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fld id="{62F8DB26-80B9-4350-965B-F2F1152BA75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6-5DD6-4ECB-9A66-30081CD26B8D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fld id="{581135B5-EADE-4777-BE30-17B642A8495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7-5DD6-4ECB-9A66-30081CD26B8D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fld id="{22F82FE0-49F7-478F-A9CA-EBBB00FEAC1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8-5DD6-4ECB-9A66-30081CD26B8D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fld id="{809FD732-B5CC-4E5B-A2F1-B56CBC044EB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9-5DD6-4ECB-9A66-30081CD26B8D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fld id="{E677A59C-8024-4F80-AE4B-3B72F146BD0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A-5DD6-4ECB-9A66-30081CD26B8D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fld id="{48900FFD-67BB-4E98-9E4E-765D4F7DF3F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B-5DD6-4ECB-9A66-30081CD26B8D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fld id="{DC3C4B60-8981-49F3-8B84-1A263EA6CF9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C-5DD6-4ECB-9A66-30081CD26B8D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fld id="{064834DE-52DD-4883-9B58-990724CADFD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D-5DD6-4ECB-9A66-30081CD26B8D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fld id="{C2FB6309-54F5-4C0B-971C-8314A79DF7E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E-5DD6-4ECB-9A66-30081CD26B8D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fld id="{713C26E6-6BB9-4A61-8809-6314BB584B5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F-5DD6-4ECB-9A66-30081CD26B8D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fld id="{B4071FED-9386-43AD-BF43-A010AFC4C85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0-5DD6-4ECB-9A66-30081CD26B8D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fld id="{1A32F224-43BD-42DB-AA08-CF2239AC9BC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1-5DD6-4ECB-9A66-30081CD26B8D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fld id="{B9EDD1BB-B5EF-4225-A543-9BE27EBC03D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2-5DD6-4ECB-9A66-30081CD26B8D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fld id="{D6FBF36C-39CE-4EAB-8EB3-4F6C485F403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3-5DD6-4ECB-9A66-30081CD26B8D}"/>
                </c:ext>
              </c:extLst>
            </c:dLbl>
            <c:dLbl>
              <c:idx val="42"/>
              <c:tx>
                <c:rich>
                  <a:bodyPr/>
                  <a:lstStyle/>
                  <a:p>
                    <a:fld id="{9854526A-C87F-4456-90C5-308889F21C4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4-5DD6-4ECB-9A66-30081CD26B8D}"/>
                </c:ext>
              </c:extLst>
            </c:dLbl>
            <c:dLbl>
              <c:idx val="43"/>
              <c:tx>
                <c:rich>
                  <a:bodyPr/>
                  <a:lstStyle/>
                  <a:p>
                    <a:fld id="{41923241-A1BF-4B63-8495-1D79052668F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5-5DD6-4ECB-9A66-30081CD26B8D}"/>
                </c:ext>
              </c:extLst>
            </c:dLbl>
            <c:dLbl>
              <c:idx val="44"/>
              <c:tx>
                <c:rich>
                  <a:bodyPr/>
                  <a:lstStyle/>
                  <a:p>
                    <a:fld id="{518DE6D4-CA72-4874-8388-008284F7B26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6-5DD6-4ECB-9A66-30081CD26B8D}"/>
                </c:ext>
              </c:extLst>
            </c:dLbl>
            <c:dLbl>
              <c:idx val="45"/>
              <c:tx>
                <c:rich>
                  <a:bodyPr/>
                  <a:lstStyle/>
                  <a:p>
                    <a:fld id="{44A6FAF0-B510-4874-96A2-2D596AFEA5A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7-5DD6-4ECB-9A66-30081CD26B8D}"/>
                </c:ext>
              </c:extLst>
            </c:dLbl>
            <c:dLbl>
              <c:idx val="46"/>
              <c:tx>
                <c:rich>
                  <a:bodyPr/>
                  <a:lstStyle/>
                  <a:p>
                    <a:fld id="{1D7EF3AE-0D40-4B6E-B9F4-8E40A3BE566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8-5DD6-4ECB-9A66-30081CD26B8D}"/>
                </c:ext>
              </c:extLst>
            </c:dLbl>
            <c:dLbl>
              <c:idx val="47"/>
              <c:tx>
                <c:rich>
                  <a:bodyPr/>
                  <a:lstStyle/>
                  <a:p>
                    <a:fld id="{278D5051-2E14-49AA-93DB-3A4DB57ECA0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9-5DD6-4ECB-9A66-30081CD26B8D}"/>
                </c:ext>
              </c:extLst>
            </c:dLbl>
            <c:dLbl>
              <c:idx val="48"/>
              <c:tx>
                <c:rich>
                  <a:bodyPr/>
                  <a:lstStyle/>
                  <a:p>
                    <a:fld id="{B9357EE6-9AF7-46EE-8276-7543EDFA42E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A-5DD6-4ECB-9A66-30081CD26B8D}"/>
                </c:ext>
              </c:extLst>
            </c:dLbl>
            <c:dLbl>
              <c:idx val="49"/>
              <c:tx>
                <c:rich>
                  <a:bodyPr/>
                  <a:lstStyle/>
                  <a:p>
                    <a:fld id="{D153935B-4BCE-403A-B14B-11B1305D666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B-5DD6-4ECB-9A66-30081CD26B8D}"/>
                </c:ext>
              </c:extLst>
            </c:dLbl>
            <c:dLbl>
              <c:idx val="50"/>
              <c:tx>
                <c:rich>
                  <a:bodyPr/>
                  <a:lstStyle/>
                  <a:p>
                    <a:fld id="{3A120107-92F9-46E8-98B9-F2367B4447F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C-5DD6-4ECB-9A66-30081CD26B8D}"/>
                </c:ext>
              </c:extLst>
            </c:dLbl>
            <c:dLbl>
              <c:idx val="51"/>
              <c:tx>
                <c:rich>
                  <a:bodyPr/>
                  <a:lstStyle/>
                  <a:p>
                    <a:fld id="{29C93E30-A42D-4F66-9EC7-CB2A5A61264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D-5DD6-4ECB-9A66-30081CD26B8D}"/>
                </c:ext>
              </c:extLst>
            </c:dLbl>
            <c:dLbl>
              <c:idx val="52"/>
              <c:tx>
                <c:rich>
                  <a:bodyPr/>
                  <a:lstStyle/>
                  <a:p>
                    <a:fld id="{144CB8C5-C2F8-4EA3-9B7B-AD5BE29A86A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E-5DD6-4ECB-9A66-30081CD26B8D}"/>
                </c:ext>
              </c:extLst>
            </c:dLbl>
            <c:dLbl>
              <c:idx val="53"/>
              <c:tx>
                <c:rich>
                  <a:bodyPr/>
                  <a:lstStyle/>
                  <a:p>
                    <a:fld id="{D1AA7500-3522-424A-ADD4-3878FAC1EFD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F-5DD6-4ECB-9A66-30081CD26B8D}"/>
                </c:ext>
              </c:extLst>
            </c:dLbl>
            <c:dLbl>
              <c:idx val="54"/>
              <c:tx>
                <c:rich>
                  <a:bodyPr/>
                  <a:lstStyle/>
                  <a:p>
                    <a:fld id="{FC5A1EF6-6E0F-42D8-B516-EE9E217345E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8-5DD6-4ECB-9A66-30081CD26B8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50" b="0" i="0" u="none" strike="noStrike" kern="1200" baseline="0">
                    <a:solidFill>
                      <a:schemeClr val="accent5"/>
                    </a:solidFill>
                    <a:latin typeface="Segoe UI" panose="020B0502040204020203" pitchFamily="34" charset="0"/>
                    <a:ea typeface="Microsoft JhengHei Light" panose="020B0304030504040204" pitchFamily="34" charset="-120"/>
                    <a:cs typeface="Segoe UI" panose="020B0502040204020203" pitchFamily="34" charset="0"/>
                  </a:defRPr>
                </a:pPr>
                <a:endParaRPr lang="en-US"/>
              </a:p>
            </c:txPr>
            <c:dLblPos val="l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Top5Analysis!$I$5:$I$59</c:f>
              <c:numCache>
                <c:formatCode>General</c:formatCode>
                <c:ptCount val="55"/>
                <c:pt idx="0">
                  <c:v>59716467625.314804</c:v>
                </c:pt>
                <c:pt idx="1">
                  <c:v>50056868957.673241</c:v>
                </c:pt>
                <c:pt idx="2">
                  <c:v>47209359005.605644</c:v>
                </c:pt>
                <c:pt idx="3">
                  <c:v>50706799902.510345</c:v>
                </c:pt>
                <c:pt idx="4">
                  <c:v>59708343488.504341</c:v>
                </c:pt>
                <c:pt idx="5">
                  <c:v>70436266146.721909</c:v>
                </c:pt>
                <c:pt idx="6">
                  <c:v>76720285969.615723</c:v>
                </c:pt>
                <c:pt idx="7">
                  <c:v>72881631326.671539</c:v>
                </c:pt>
                <c:pt idx="8">
                  <c:v>70846535055.65033</c:v>
                </c:pt>
                <c:pt idx="9">
                  <c:v>79705906247.461197</c:v>
                </c:pt>
                <c:pt idx="10">
                  <c:v>92602973434.072617</c:v>
                </c:pt>
                <c:pt idx="11">
                  <c:v>99800958648.143631</c:v>
                </c:pt>
                <c:pt idx="12">
                  <c:v>113687586299.05127</c:v>
                </c:pt>
                <c:pt idx="13">
                  <c:v>138544284708.95746</c:v>
                </c:pt>
                <c:pt idx="14">
                  <c:v>144182133387.7218</c:v>
                </c:pt>
                <c:pt idx="15">
                  <c:v>163431551779.76126</c:v>
                </c:pt>
                <c:pt idx="16">
                  <c:v>153940455341.50613</c:v>
                </c:pt>
                <c:pt idx="17">
                  <c:v>174938098826.56906</c:v>
                </c:pt>
                <c:pt idx="18">
                  <c:v>149540650406.50406</c:v>
                </c:pt>
                <c:pt idx="19">
                  <c:v>178282608695.65219</c:v>
                </c:pt>
                <c:pt idx="20">
                  <c:v>191150000000</c:v>
                </c:pt>
                <c:pt idx="21">
                  <c:v>195865079365.07938</c:v>
                </c:pt>
                <c:pt idx="22">
                  <c:v>205091603053.43512</c:v>
                </c:pt>
                <c:pt idx="23">
                  <c:v>230685823754.78928</c:v>
                </c:pt>
                <c:pt idx="24">
                  <c:v>259946428571.42859</c:v>
                </c:pt>
                <c:pt idx="25">
                  <c:v>309486394557.82312</c:v>
                </c:pt>
                <c:pt idx="26">
                  <c:v>300759420289.8551</c:v>
                </c:pt>
                <c:pt idx="27">
                  <c:v>272973094170.40359</c:v>
                </c:pt>
                <c:pt idx="28">
                  <c:v>312353909465.02057</c:v>
                </c:pt>
                <c:pt idx="29">
                  <c:v>347767206477.73279</c:v>
                </c:pt>
                <c:pt idx="30">
                  <c:v>360858508604.20648</c:v>
                </c:pt>
                <c:pt idx="31">
                  <c:v>383372822299.65155</c:v>
                </c:pt>
                <c:pt idx="32">
                  <c:v>426915227629.51337</c:v>
                </c:pt>
                <c:pt idx="33">
                  <c:v>444730903968.18463</c:v>
                </c:pt>
                <c:pt idx="34">
                  <c:v>564325246266.83838</c:v>
                </c:pt>
                <c:pt idx="35">
                  <c:v>734548001963.90723</c:v>
                </c:pt>
                <c:pt idx="36">
                  <c:v>863746361646.34009</c:v>
                </c:pt>
                <c:pt idx="37">
                  <c:v>961603416246.47156</c:v>
                </c:pt>
                <c:pt idx="38">
                  <c:v>1029043011921.5857</c:v>
                </c:pt>
                <c:pt idx="39">
                  <c:v>1093997559885.4838</c:v>
                </c:pt>
                <c:pt idx="40">
                  <c:v>1211346395438.7322</c:v>
                </c:pt>
                <c:pt idx="41">
                  <c:v>1339395440432.0352</c:v>
                </c:pt>
                <c:pt idx="42">
                  <c:v>1470549716080.7058</c:v>
                </c:pt>
                <c:pt idx="43">
                  <c:v>1660287543796.0613</c:v>
                </c:pt>
                <c:pt idx="44">
                  <c:v>1955347477285.9077</c:v>
                </c:pt>
                <c:pt idx="45">
                  <c:v>2285965854313.3643</c:v>
                </c:pt>
                <c:pt idx="46">
                  <c:v>2752132089196.5786</c:v>
                </c:pt>
                <c:pt idx="47">
                  <c:v>3552182714426.5527</c:v>
                </c:pt>
                <c:pt idx="48">
                  <c:v>4598205419718.7969</c:v>
                </c:pt>
                <c:pt idx="49">
                  <c:v>5109954035775.9756</c:v>
                </c:pt>
                <c:pt idx="50">
                  <c:v>6100620356557.3164</c:v>
                </c:pt>
                <c:pt idx="51">
                  <c:v>7572554360442.6221</c:v>
                </c:pt>
                <c:pt idx="52">
                  <c:v>8560546868811.6855</c:v>
                </c:pt>
                <c:pt idx="53">
                  <c:v>9607224248684.5918</c:v>
                </c:pt>
                <c:pt idx="54">
                  <c:v>10482371325324.738</c:v>
                </c:pt>
              </c:numCache>
            </c:numRef>
          </c:xVal>
          <c:yVal>
            <c:numRef>
              <c:f>Top5Analysis!$D$5:$D$59</c:f>
              <c:numCache>
                <c:formatCode>General</c:formatCode>
                <c:ptCount val="55"/>
                <c:pt idx="0">
                  <c:v>780726.30200000003</c:v>
                </c:pt>
                <c:pt idx="1">
                  <c:v>552066.85</c:v>
                </c:pt>
                <c:pt idx="2">
                  <c:v>440359.02899999998</c:v>
                </c:pt>
                <c:pt idx="3">
                  <c:v>436695.696</c:v>
                </c:pt>
                <c:pt idx="4">
                  <c:v>436923.05</c:v>
                </c:pt>
                <c:pt idx="5">
                  <c:v>475972.93300000002</c:v>
                </c:pt>
                <c:pt idx="6">
                  <c:v>522789.522</c:v>
                </c:pt>
                <c:pt idx="7">
                  <c:v>433234.04800000001</c:v>
                </c:pt>
                <c:pt idx="8">
                  <c:v>468928.62599999999</c:v>
                </c:pt>
                <c:pt idx="9">
                  <c:v>577237.13800000004</c:v>
                </c:pt>
                <c:pt idx="10">
                  <c:v>771617.47400000005</c:v>
                </c:pt>
                <c:pt idx="11">
                  <c:v>876633.02</c:v>
                </c:pt>
                <c:pt idx="12">
                  <c:v>931575.68099999998</c:v>
                </c:pt>
                <c:pt idx="13">
                  <c:v>968542.70799999998</c:v>
                </c:pt>
                <c:pt idx="14">
                  <c:v>988014.478</c:v>
                </c:pt>
                <c:pt idx="15">
                  <c:v>1145607.47</c:v>
                </c:pt>
                <c:pt idx="16">
                  <c:v>1196193.7350000001</c:v>
                </c:pt>
                <c:pt idx="17">
                  <c:v>1310310.7749999999</c:v>
                </c:pt>
                <c:pt idx="18">
                  <c:v>1462168.5789999999</c:v>
                </c:pt>
                <c:pt idx="19">
                  <c:v>1494859.8840000001</c:v>
                </c:pt>
                <c:pt idx="20">
                  <c:v>1467192.3689999999</c:v>
                </c:pt>
                <c:pt idx="21">
                  <c:v>1451501.2760000001</c:v>
                </c:pt>
                <c:pt idx="22">
                  <c:v>1580260.6470000001</c:v>
                </c:pt>
                <c:pt idx="23">
                  <c:v>1667029.2009999999</c:v>
                </c:pt>
                <c:pt idx="24">
                  <c:v>1814908.31</c:v>
                </c:pt>
                <c:pt idx="25">
                  <c:v>1966553.4280000001</c:v>
                </c:pt>
                <c:pt idx="26">
                  <c:v>2068969.071</c:v>
                </c:pt>
                <c:pt idx="27">
                  <c:v>2209708.531</c:v>
                </c:pt>
                <c:pt idx="28">
                  <c:v>2369501.7230000002</c:v>
                </c:pt>
                <c:pt idx="29">
                  <c:v>2408540.605</c:v>
                </c:pt>
                <c:pt idx="30">
                  <c:v>2442431.0189999999</c:v>
                </c:pt>
                <c:pt idx="31">
                  <c:v>2565594.548</c:v>
                </c:pt>
                <c:pt idx="32">
                  <c:v>2690455.898</c:v>
                </c:pt>
                <c:pt idx="33">
                  <c:v>2878694.0090000001</c:v>
                </c:pt>
                <c:pt idx="34">
                  <c:v>3058241.33</c:v>
                </c:pt>
                <c:pt idx="35">
                  <c:v>3320285.15</c:v>
                </c:pt>
                <c:pt idx="36">
                  <c:v>3463089.1310000001</c:v>
                </c:pt>
                <c:pt idx="37">
                  <c:v>3469510.048</c:v>
                </c:pt>
                <c:pt idx="38">
                  <c:v>3324344.5189999999</c:v>
                </c:pt>
                <c:pt idx="39">
                  <c:v>3318055.6140000001</c:v>
                </c:pt>
                <c:pt idx="40">
                  <c:v>3405179.8670000001</c:v>
                </c:pt>
                <c:pt idx="41">
                  <c:v>3487566.3560000001</c:v>
                </c:pt>
                <c:pt idx="42">
                  <c:v>3850269.3259999999</c:v>
                </c:pt>
                <c:pt idx="43">
                  <c:v>4540417.0609999998</c:v>
                </c:pt>
                <c:pt idx="44">
                  <c:v>5233538.733</c:v>
                </c:pt>
                <c:pt idx="45">
                  <c:v>5896957.7050000001</c:v>
                </c:pt>
                <c:pt idx="46">
                  <c:v>6529291.5180000002</c:v>
                </c:pt>
                <c:pt idx="47">
                  <c:v>7030797.7719999999</c:v>
                </c:pt>
                <c:pt idx="48">
                  <c:v>7553070.2470000004</c:v>
                </c:pt>
                <c:pt idx="49">
                  <c:v>8001008.9649999999</c:v>
                </c:pt>
                <c:pt idx="50">
                  <c:v>8776040.4159999993</c:v>
                </c:pt>
                <c:pt idx="51">
                  <c:v>9733538.1199999992</c:v>
                </c:pt>
                <c:pt idx="52">
                  <c:v>10028573.938999999</c:v>
                </c:pt>
                <c:pt idx="53">
                  <c:v>10258007.128</c:v>
                </c:pt>
                <c:pt idx="54">
                  <c:v>10291926.878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WorldAnalysis!$A$61:$A$115</c15:f>
                <c15:dlblRangeCache>
                  <c:ptCount val="55"/>
                  <c:pt idx="0">
                    <c:v>1960</c:v>
                  </c:pt>
                  <c:pt idx="54">
                    <c:v>2014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2-5DD6-4ECB-9A66-30081CD26B8D}"/>
            </c:ext>
          </c:extLst>
        </c:ser>
        <c:ser>
          <c:idx val="3"/>
          <c:order val="3"/>
          <c:tx>
            <c:strRef>
              <c:f>Top5Analysis!$E$3</c:f>
              <c:strCache>
                <c:ptCount val="1"/>
                <c:pt idx="0">
                  <c:v>Japan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FE90F1E0-E7A1-4B19-B8D4-16D4FFB123C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C-5DD6-4ECB-9A66-30081CD26B8D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6AE66571-6FEB-4E56-BC48-CB9A824E4F2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0-5DD6-4ECB-9A66-30081CD26B8D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5F0EB1F7-B7DC-48B5-A124-FD0B78E9E7A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1-5DD6-4ECB-9A66-30081CD26B8D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7802B62C-B900-463E-A0D9-55C2DD3FE85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2-5DD6-4ECB-9A66-30081CD26B8D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8A15788D-37E0-4AB9-B887-2E1CC8DF505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3-5DD6-4ECB-9A66-30081CD26B8D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030F9AFE-4655-4AC5-8EF3-5ED932C7F50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4-5DD6-4ECB-9A66-30081CD26B8D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3AC9373E-A875-42C0-AC7F-C54E0D24E12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5-5DD6-4ECB-9A66-30081CD26B8D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0F595C04-3DA9-43C6-94CC-AEA2DEFFD12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6-5DD6-4ECB-9A66-30081CD26B8D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924DD925-FE02-4626-A39E-37B815F7EC2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7-5DD6-4ECB-9A66-30081CD26B8D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7E4D9E4F-BFA6-42D8-A215-7C6E51D9480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8-5DD6-4ECB-9A66-30081CD26B8D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F1EF9B29-CFE8-4363-85DE-7119C1EB9DB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9-5DD6-4ECB-9A66-30081CD26B8D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2FAE475E-87BB-4BF4-946B-6A4EBE66FA2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A-5DD6-4ECB-9A66-30081CD26B8D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B4FE2B29-5885-4C5C-9BB7-D9F27F6B692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B-5DD6-4ECB-9A66-30081CD26B8D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C0F10A5D-A5E4-45DB-A759-4F490205CA9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C-5DD6-4ECB-9A66-30081CD26B8D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A0598F43-F478-4D1B-801B-7A1886BF9D2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D-5DD6-4ECB-9A66-30081CD26B8D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98FA55B4-A53F-482F-9CE9-4198982AA09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E-5DD6-4ECB-9A66-30081CD26B8D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626395EC-F02F-4827-98C4-56B0CB2EFB2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F-5DD6-4ECB-9A66-30081CD26B8D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92554C21-7342-4AF4-9A08-A1F5A997993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0-5DD6-4ECB-9A66-30081CD26B8D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F526411A-C612-4FCD-BEE8-A139FBCC212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1-5DD6-4ECB-9A66-30081CD26B8D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B39D4225-C6A7-407E-A61D-0177D4F3EA2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2-5DD6-4ECB-9A66-30081CD26B8D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8EB8209F-22C0-421A-883A-87ABF8A80C7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3-5DD6-4ECB-9A66-30081CD26B8D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8CBB4C1D-9923-45A5-9CDF-FC0B19E558A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4-5DD6-4ECB-9A66-30081CD26B8D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F9CDD8A6-E5B6-47E5-95AC-103FB8A42C3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5-5DD6-4ECB-9A66-30081CD26B8D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fld id="{1DAF60B2-76E3-49D1-B1A4-065AE228253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6-5DD6-4ECB-9A66-30081CD26B8D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fld id="{143D8994-D8B4-4DB0-859F-15705273D0F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7-5DD6-4ECB-9A66-30081CD26B8D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fld id="{559E63D7-D9D0-4A1E-AC48-36AB7C2982D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8-5DD6-4ECB-9A66-30081CD26B8D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fld id="{9C1B0661-405F-41F1-8C6A-5E92EA5C45D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9-5DD6-4ECB-9A66-30081CD26B8D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fld id="{913576E2-1069-4A7E-A128-0A463401B95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A-5DD6-4ECB-9A66-30081CD26B8D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fld id="{D2B31718-E474-4935-8902-D70038A827C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B-5DD6-4ECB-9A66-30081CD26B8D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fld id="{2896C4F2-46F2-4550-9E48-A1CD0812442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C-5DD6-4ECB-9A66-30081CD26B8D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fld id="{C0E358D5-ED5F-4B5E-B29C-0B18D85CE85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D-5DD6-4ECB-9A66-30081CD26B8D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fld id="{E3811B1A-29A9-42A5-9377-54DE3446174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E-5DD6-4ECB-9A66-30081CD26B8D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fld id="{B9259A69-E997-4022-A604-D1B0E4ED040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F-5DD6-4ECB-9A66-30081CD26B8D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fld id="{534CBFCD-18CF-4047-AC40-776DF190A23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0-5DD6-4ECB-9A66-30081CD26B8D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fld id="{CD55F7FD-B5EE-476E-940E-950C9699F74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1-5DD6-4ECB-9A66-30081CD26B8D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fld id="{75B03CB7-E9E7-437F-BBC8-36622C95C31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2-5DD6-4ECB-9A66-30081CD26B8D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fld id="{446D1BD0-19FD-455A-A7F3-5839C3F44BC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3-5DD6-4ECB-9A66-30081CD26B8D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fld id="{A6827CA7-B95E-45CE-9F2E-0FF288CFA36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4-5DD6-4ECB-9A66-30081CD26B8D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fld id="{6E8DAAA4-F3E7-42CC-89C2-D477F3C0998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5-5DD6-4ECB-9A66-30081CD26B8D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fld id="{42D3E1C6-FB41-4B27-92B0-8434E02BB8A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6-5DD6-4ECB-9A66-30081CD26B8D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fld id="{84DC3087-2CC7-49C0-8D94-6F33D06F8C1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7-5DD6-4ECB-9A66-30081CD26B8D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fld id="{2F5DFE77-A573-4908-9EF5-CB1DE43A1B8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8-5DD6-4ECB-9A66-30081CD26B8D}"/>
                </c:ext>
              </c:extLst>
            </c:dLbl>
            <c:dLbl>
              <c:idx val="42"/>
              <c:tx>
                <c:rich>
                  <a:bodyPr/>
                  <a:lstStyle/>
                  <a:p>
                    <a:fld id="{03447AD8-7217-42A9-A028-A3A1A04A076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9-5DD6-4ECB-9A66-30081CD26B8D}"/>
                </c:ext>
              </c:extLst>
            </c:dLbl>
            <c:dLbl>
              <c:idx val="43"/>
              <c:tx>
                <c:rich>
                  <a:bodyPr/>
                  <a:lstStyle/>
                  <a:p>
                    <a:fld id="{34019E3F-B826-499C-AE66-35BFE0D170A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A-5DD6-4ECB-9A66-30081CD26B8D}"/>
                </c:ext>
              </c:extLst>
            </c:dLbl>
            <c:dLbl>
              <c:idx val="44"/>
              <c:tx>
                <c:rich>
                  <a:bodyPr/>
                  <a:lstStyle/>
                  <a:p>
                    <a:fld id="{1C535A6B-DBE1-4763-9281-AAA2FCB164C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B-5DD6-4ECB-9A66-30081CD26B8D}"/>
                </c:ext>
              </c:extLst>
            </c:dLbl>
            <c:dLbl>
              <c:idx val="45"/>
              <c:tx>
                <c:rich>
                  <a:bodyPr/>
                  <a:lstStyle/>
                  <a:p>
                    <a:fld id="{6AFEF8E9-030A-4532-AD39-399622BED06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C-5DD6-4ECB-9A66-30081CD26B8D}"/>
                </c:ext>
              </c:extLst>
            </c:dLbl>
            <c:dLbl>
              <c:idx val="46"/>
              <c:tx>
                <c:rich>
                  <a:bodyPr/>
                  <a:lstStyle/>
                  <a:p>
                    <a:fld id="{C4619BD2-8592-43B2-86CD-B2411EFC1B9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D-5DD6-4ECB-9A66-30081CD26B8D}"/>
                </c:ext>
              </c:extLst>
            </c:dLbl>
            <c:dLbl>
              <c:idx val="47"/>
              <c:tx>
                <c:rich>
                  <a:bodyPr/>
                  <a:lstStyle/>
                  <a:p>
                    <a:fld id="{CCD58665-5760-4E89-9ACF-57981F35657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E-5DD6-4ECB-9A66-30081CD26B8D}"/>
                </c:ext>
              </c:extLst>
            </c:dLbl>
            <c:dLbl>
              <c:idx val="48"/>
              <c:tx>
                <c:rich>
                  <a:bodyPr/>
                  <a:lstStyle/>
                  <a:p>
                    <a:fld id="{1F1DD6DD-DA80-4786-BD71-F818D77F17D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F-5DD6-4ECB-9A66-30081CD26B8D}"/>
                </c:ext>
              </c:extLst>
            </c:dLbl>
            <c:dLbl>
              <c:idx val="49"/>
              <c:tx>
                <c:rich>
                  <a:bodyPr/>
                  <a:lstStyle/>
                  <a:p>
                    <a:fld id="{D148189E-CB53-4EFD-BA63-151475B8154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0-5DD6-4ECB-9A66-30081CD26B8D}"/>
                </c:ext>
              </c:extLst>
            </c:dLbl>
            <c:dLbl>
              <c:idx val="50"/>
              <c:tx>
                <c:rich>
                  <a:bodyPr/>
                  <a:lstStyle/>
                  <a:p>
                    <a:fld id="{720E0EC2-F8D5-4759-B21B-17036F7080E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1-5DD6-4ECB-9A66-30081CD26B8D}"/>
                </c:ext>
              </c:extLst>
            </c:dLbl>
            <c:dLbl>
              <c:idx val="51"/>
              <c:tx>
                <c:rich>
                  <a:bodyPr/>
                  <a:lstStyle/>
                  <a:p>
                    <a:fld id="{BAE6F945-E72E-487A-A57A-F7AB242D07B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2-5DD6-4ECB-9A66-30081CD26B8D}"/>
                </c:ext>
              </c:extLst>
            </c:dLbl>
            <c:dLbl>
              <c:idx val="52"/>
              <c:tx>
                <c:rich>
                  <a:bodyPr/>
                  <a:lstStyle/>
                  <a:p>
                    <a:fld id="{C4FD7E31-53FB-4721-ADF6-00E7BCB61A0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3-5DD6-4ECB-9A66-30081CD26B8D}"/>
                </c:ext>
              </c:extLst>
            </c:dLbl>
            <c:dLbl>
              <c:idx val="53"/>
              <c:tx>
                <c:rich>
                  <a:bodyPr/>
                  <a:lstStyle/>
                  <a:p>
                    <a:fld id="{D8284B23-E1DE-41EE-9409-E06DE4B8451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4-5DD6-4ECB-9A66-30081CD26B8D}"/>
                </c:ext>
              </c:extLst>
            </c:dLbl>
            <c:dLbl>
              <c:idx val="54"/>
              <c:tx>
                <c:rich>
                  <a:bodyPr/>
                  <a:lstStyle/>
                  <a:p>
                    <a:fld id="{7857E1D9-B9E1-444D-962F-338DF5508F7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D-5DD6-4ECB-9A66-30081CD26B8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50" b="0" i="0" u="none" strike="noStrike" kern="1200" baseline="0">
                    <a:solidFill>
                      <a:schemeClr val="accent4">
                        <a:lumMod val="50000"/>
                      </a:schemeClr>
                    </a:solidFill>
                    <a:latin typeface="Segoe UI" panose="020B0502040204020203" pitchFamily="34" charset="0"/>
                    <a:ea typeface="Microsoft JhengHei Light" panose="020B0304030504040204" pitchFamily="34" charset="-120"/>
                    <a:cs typeface="Segoe UI" panose="020B0502040204020203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Top5Analysis!$J$5:$J$59</c:f>
              <c:numCache>
                <c:formatCode>General</c:formatCode>
                <c:ptCount val="55"/>
                <c:pt idx="0">
                  <c:v>44307342950.400002</c:v>
                </c:pt>
                <c:pt idx="1">
                  <c:v>53508617739.377777</c:v>
                </c:pt>
                <c:pt idx="2">
                  <c:v>60723018683.73333</c:v>
                </c:pt>
                <c:pt idx="3">
                  <c:v>69498131797.333328</c:v>
                </c:pt>
                <c:pt idx="4">
                  <c:v>81749006381.511108</c:v>
                </c:pt>
                <c:pt idx="5">
                  <c:v>90950278257.777771</c:v>
                </c:pt>
                <c:pt idx="6">
                  <c:v>105628070343.11111</c:v>
                </c:pt>
                <c:pt idx="7">
                  <c:v>123781880217.60001</c:v>
                </c:pt>
                <c:pt idx="8">
                  <c:v>146601072685.51111</c:v>
                </c:pt>
                <c:pt idx="9">
                  <c:v>172204199480.88889</c:v>
                </c:pt>
                <c:pt idx="10">
                  <c:v>211514189326.38889</c:v>
                </c:pt>
                <c:pt idx="11">
                  <c:v>238914956436.922</c:v>
                </c:pt>
                <c:pt idx="12">
                  <c:v>316393344649.99298</c:v>
                </c:pt>
                <c:pt idx="13">
                  <c:v>429857320166.565</c:v>
                </c:pt>
                <c:pt idx="14">
                  <c:v>477155786487.7218</c:v>
                </c:pt>
                <c:pt idx="15">
                  <c:v>518855814542.72833</c:v>
                </c:pt>
                <c:pt idx="16">
                  <c:v>583142956487.97424</c:v>
                </c:pt>
                <c:pt idx="17">
                  <c:v>717696307916.65112</c:v>
                </c:pt>
                <c:pt idx="18">
                  <c:v>1008391778690.2501</c:v>
                </c:pt>
                <c:pt idx="19">
                  <c:v>1049578503045.0854</c:v>
                </c:pt>
                <c:pt idx="20">
                  <c:v>1099692917412.7461</c:v>
                </c:pt>
                <c:pt idx="21">
                  <c:v>1215508719880.8538</c:v>
                </c:pt>
                <c:pt idx="22">
                  <c:v>1129894523635.0891</c:v>
                </c:pt>
                <c:pt idx="23">
                  <c:v>1232343804284.168</c:v>
                </c:pt>
                <c:pt idx="24">
                  <c:v>1309740021609.7422</c:v>
                </c:pt>
                <c:pt idx="25">
                  <c:v>1400714806812.6462</c:v>
                </c:pt>
                <c:pt idx="26">
                  <c:v>2075034242192.312</c:v>
                </c:pt>
                <c:pt idx="27">
                  <c:v>2514283894261.8618</c:v>
                </c:pt>
                <c:pt idx="28">
                  <c:v>3050637784817.5249</c:v>
                </c:pt>
                <c:pt idx="29">
                  <c:v>3052315661954.8228</c:v>
                </c:pt>
                <c:pt idx="30">
                  <c:v>3139974443543.0015</c:v>
                </c:pt>
                <c:pt idx="31">
                  <c:v>3578139437172.0186</c:v>
                </c:pt>
                <c:pt idx="32">
                  <c:v>3897826229662.8613</c:v>
                </c:pt>
                <c:pt idx="33">
                  <c:v>4466565327401.2617</c:v>
                </c:pt>
                <c:pt idx="34">
                  <c:v>4907039384469.6777</c:v>
                </c:pt>
                <c:pt idx="35">
                  <c:v>5449116304981.0967</c:v>
                </c:pt>
                <c:pt idx="36">
                  <c:v>4833712542207.0967</c:v>
                </c:pt>
                <c:pt idx="37">
                  <c:v>4414732843544.4316</c:v>
                </c:pt>
                <c:pt idx="38">
                  <c:v>4032509760872.936</c:v>
                </c:pt>
                <c:pt idx="39">
                  <c:v>4562078822335.4531</c:v>
                </c:pt>
                <c:pt idx="40">
                  <c:v>4887519660744.8584</c:v>
                </c:pt>
                <c:pt idx="41">
                  <c:v>4303544259842.7207</c:v>
                </c:pt>
                <c:pt idx="42">
                  <c:v>4115116279069.7671</c:v>
                </c:pt>
                <c:pt idx="43">
                  <c:v>4445658071221.8643</c:v>
                </c:pt>
                <c:pt idx="44">
                  <c:v>4815148854362.1123</c:v>
                </c:pt>
                <c:pt idx="45">
                  <c:v>4755410630912.1367</c:v>
                </c:pt>
                <c:pt idx="46">
                  <c:v>4530377224970.3994</c:v>
                </c:pt>
                <c:pt idx="47">
                  <c:v>4515264514430.5684</c:v>
                </c:pt>
                <c:pt idx="48">
                  <c:v>5037908465114.4795</c:v>
                </c:pt>
                <c:pt idx="49">
                  <c:v>5231382674593.7002</c:v>
                </c:pt>
                <c:pt idx="50">
                  <c:v>5700098114744.4102</c:v>
                </c:pt>
                <c:pt idx="51">
                  <c:v>6157459594823.7168</c:v>
                </c:pt>
                <c:pt idx="52">
                  <c:v>6203213121334.1221</c:v>
                </c:pt>
                <c:pt idx="53">
                  <c:v>5155717056270.8271</c:v>
                </c:pt>
                <c:pt idx="54">
                  <c:v>4848733415523.5254</c:v>
                </c:pt>
              </c:numCache>
            </c:numRef>
          </c:xVal>
          <c:yVal>
            <c:numRef>
              <c:f>Top5Analysis!$E$5:$E$59</c:f>
              <c:numCache>
                <c:formatCode>General</c:formatCode>
                <c:ptCount val="55"/>
                <c:pt idx="0">
                  <c:v>232781.16</c:v>
                </c:pt>
                <c:pt idx="1">
                  <c:v>283118.06900000002</c:v>
                </c:pt>
                <c:pt idx="2">
                  <c:v>293220.65399999998</c:v>
                </c:pt>
                <c:pt idx="3">
                  <c:v>325222.56300000002</c:v>
                </c:pt>
                <c:pt idx="4">
                  <c:v>359318.32900000003</c:v>
                </c:pt>
                <c:pt idx="5">
                  <c:v>386919.83799999999</c:v>
                </c:pt>
                <c:pt idx="6">
                  <c:v>419743.15500000003</c:v>
                </c:pt>
                <c:pt idx="7">
                  <c:v>489881.864</c:v>
                </c:pt>
                <c:pt idx="8">
                  <c:v>562565.47100000002</c:v>
                </c:pt>
                <c:pt idx="9">
                  <c:v>653958.11199999996</c:v>
                </c:pt>
                <c:pt idx="10">
                  <c:v>768823.22</c:v>
                </c:pt>
                <c:pt idx="11">
                  <c:v>797543.16399999999</c:v>
                </c:pt>
                <c:pt idx="12">
                  <c:v>853373.23899999994</c:v>
                </c:pt>
                <c:pt idx="13">
                  <c:v>915748.90899999999</c:v>
                </c:pt>
                <c:pt idx="14">
                  <c:v>915873.58700000006</c:v>
                </c:pt>
                <c:pt idx="15">
                  <c:v>870072.75699999998</c:v>
                </c:pt>
                <c:pt idx="16">
                  <c:v>908902.62</c:v>
                </c:pt>
                <c:pt idx="17">
                  <c:v>935213.34499999997</c:v>
                </c:pt>
                <c:pt idx="18">
                  <c:v>903886.16399999999</c:v>
                </c:pt>
                <c:pt idx="19">
                  <c:v>955620.2</c:v>
                </c:pt>
                <c:pt idx="20">
                  <c:v>947571.13500000001</c:v>
                </c:pt>
                <c:pt idx="21">
                  <c:v>929606.50199999998</c:v>
                </c:pt>
                <c:pt idx="22">
                  <c:v>900200.82900000003</c:v>
                </c:pt>
                <c:pt idx="23">
                  <c:v>883838.67500000005</c:v>
                </c:pt>
                <c:pt idx="24">
                  <c:v>940130.79200000002</c:v>
                </c:pt>
                <c:pt idx="25">
                  <c:v>915396.87699999998</c:v>
                </c:pt>
                <c:pt idx="26">
                  <c:v>915334.53799999994</c:v>
                </c:pt>
                <c:pt idx="27">
                  <c:v>905734.33200000005</c:v>
                </c:pt>
                <c:pt idx="28">
                  <c:v>989081.57499999995</c:v>
                </c:pt>
                <c:pt idx="29">
                  <c:v>1025549.89</c:v>
                </c:pt>
                <c:pt idx="30">
                  <c:v>1096179.977</c:v>
                </c:pt>
                <c:pt idx="31">
                  <c:v>1099381.2679999999</c:v>
                </c:pt>
                <c:pt idx="32">
                  <c:v>1123847.4920000001</c:v>
                </c:pt>
                <c:pt idx="33">
                  <c:v>1109887.223</c:v>
                </c:pt>
                <c:pt idx="34">
                  <c:v>1173315.3219999999</c:v>
                </c:pt>
                <c:pt idx="35">
                  <c:v>1183447.243</c:v>
                </c:pt>
                <c:pt idx="36">
                  <c:v>1204690.1740000001</c:v>
                </c:pt>
                <c:pt idx="37">
                  <c:v>1200788.486</c:v>
                </c:pt>
                <c:pt idx="38">
                  <c:v>1157829.581</c:v>
                </c:pt>
                <c:pt idx="39">
                  <c:v>1196516.4310000001</c:v>
                </c:pt>
                <c:pt idx="40">
                  <c:v>1220527.9469999999</c:v>
                </c:pt>
                <c:pt idx="41">
                  <c:v>1203377.388</c:v>
                </c:pt>
                <c:pt idx="42">
                  <c:v>1220047.57</c:v>
                </c:pt>
                <c:pt idx="43">
                  <c:v>1242093.574</c:v>
                </c:pt>
                <c:pt idx="44">
                  <c:v>1266009.7479999999</c:v>
                </c:pt>
                <c:pt idx="45">
                  <c:v>1239255.3160000001</c:v>
                </c:pt>
                <c:pt idx="46">
                  <c:v>1231495.9439999999</c:v>
                </c:pt>
                <c:pt idx="47">
                  <c:v>1252229.162</c:v>
                </c:pt>
                <c:pt idx="48">
                  <c:v>1210135.669</c:v>
                </c:pt>
                <c:pt idx="49">
                  <c:v>1103869.676</c:v>
                </c:pt>
                <c:pt idx="50">
                  <c:v>1171624.835</c:v>
                </c:pt>
                <c:pt idx="51">
                  <c:v>1191074.6029999999</c:v>
                </c:pt>
                <c:pt idx="52">
                  <c:v>1230168.49</c:v>
                </c:pt>
                <c:pt idx="53">
                  <c:v>1246515.976</c:v>
                </c:pt>
                <c:pt idx="54">
                  <c:v>1214048.358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WorldAnalysis!$A$61:$A$115</c15:f>
                <c15:dlblRangeCache>
                  <c:ptCount val="55"/>
                  <c:pt idx="0">
                    <c:v>1960</c:v>
                  </c:pt>
                  <c:pt idx="54">
                    <c:v>2014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3-5DD6-4ECB-9A66-30081CD26B8D}"/>
            </c:ext>
          </c:extLst>
        </c:ser>
        <c:ser>
          <c:idx val="4"/>
          <c:order val="4"/>
          <c:tx>
            <c:strRef>
              <c:f>Top5Analysis!$F$3</c:f>
              <c:strCache>
                <c:ptCount val="1"/>
                <c:pt idx="0">
                  <c:v>India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square"/>
            <c:size val="5"/>
            <c:spPr>
              <a:solidFill>
                <a:schemeClr val="accent6"/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7605A5BF-9BB1-4CBE-9654-8FDAE7E0827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E-5DD6-4ECB-9A66-30081CD26B8D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D2D80BAA-78C8-4A4C-B37E-78883B2D1A9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5-5DD6-4ECB-9A66-30081CD26B8D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11DBDC87-CE13-422A-8B97-0427E584BFB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6-5DD6-4ECB-9A66-30081CD26B8D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A44A43B9-6A87-462B-96D9-8A0596B3DFA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7-5DD6-4ECB-9A66-30081CD26B8D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E61E48DA-0226-4ACB-96F3-BC3486B31F6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8-5DD6-4ECB-9A66-30081CD26B8D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45618B4A-6313-40FE-8A78-9A80C8C3C05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9-5DD6-4ECB-9A66-30081CD26B8D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DB24B3F0-E31A-4116-949A-F62C269764E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A-5DD6-4ECB-9A66-30081CD26B8D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14A5577C-3318-4FD2-BA54-DDBCA547D90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B-5DD6-4ECB-9A66-30081CD26B8D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9441504E-9200-41E9-B790-618CB08FE01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C-5DD6-4ECB-9A66-30081CD26B8D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E5A8BE99-1A70-4928-92DE-B8F4C95A390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D-5DD6-4ECB-9A66-30081CD26B8D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B10CC54B-1B0F-487B-8CBF-F4191BC904B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E-5DD6-4ECB-9A66-30081CD26B8D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A3A21BE0-6E99-4367-912B-CEBAA1215D3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F-5DD6-4ECB-9A66-30081CD26B8D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616DEA4B-0D58-4CD7-A6F6-592AAC0C4CF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0-5DD6-4ECB-9A66-30081CD26B8D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7FEDFCC2-04EA-46A6-BAB4-C5998574FEE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1-5DD6-4ECB-9A66-30081CD26B8D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B6001BD5-E4A5-4618-A2BE-B78CF45AE75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2-5DD6-4ECB-9A66-30081CD26B8D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7EE34F08-46D7-448C-B034-FC3ED5927A1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3-5DD6-4ECB-9A66-30081CD26B8D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A5BF691F-136B-4664-963F-2736C70CB00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4-5DD6-4ECB-9A66-30081CD26B8D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1E74E048-1FCB-47F0-A4FD-C8098249D9A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5-5DD6-4ECB-9A66-30081CD26B8D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80CCAC44-A767-40D1-8384-1F84AB01C61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6-5DD6-4ECB-9A66-30081CD26B8D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07511256-956E-44B0-9B30-8DF0F9BDB4F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7-5DD6-4ECB-9A66-30081CD26B8D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1334E6DC-0B70-4B74-9FEA-8A635B2C058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8-5DD6-4ECB-9A66-30081CD26B8D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95BFE452-9814-4BAF-BA38-27E184189D7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9-5DD6-4ECB-9A66-30081CD26B8D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D9E1B1FE-17C8-46D1-BF72-202E8995A4C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A-5DD6-4ECB-9A66-30081CD26B8D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fld id="{6144DF8E-1553-4F26-9E37-72310F1712E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B-5DD6-4ECB-9A66-30081CD26B8D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fld id="{DD95730E-F61F-48A9-B767-6BC1902A673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C-5DD6-4ECB-9A66-30081CD26B8D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fld id="{76A37860-05A5-490D-90F1-9B20F10B469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D-5DD6-4ECB-9A66-30081CD26B8D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fld id="{783FC2C4-E2EB-4070-AB7D-E7D25784F94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E-5DD6-4ECB-9A66-30081CD26B8D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fld id="{A82E9482-25BF-4320-92B9-74A825A7C59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F-5DD6-4ECB-9A66-30081CD26B8D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fld id="{6F4973ED-3F44-41E0-84CA-4A16180B4AB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0-5DD6-4ECB-9A66-30081CD26B8D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fld id="{5D815C04-62DF-46EF-9057-3E59BB2AF54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1-5DD6-4ECB-9A66-30081CD26B8D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fld id="{445580C2-CA68-49A5-9EC5-D724F9996AF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2-5DD6-4ECB-9A66-30081CD26B8D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fld id="{779EF994-873A-4AE2-8612-FBD0B0E107C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3-5DD6-4ECB-9A66-30081CD26B8D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fld id="{AE30C0E9-553D-4C46-9122-2710153F5FC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4-5DD6-4ECB-9A66-30081CD26B8D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fld id="{CF8E0490-C7F7-4930-B5CA-F6100A80B56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5-5DD6-4ECB-9A66-30081CD26B8D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fld id="{B5619D2C-FBFB-4E36-B832-7A2B2FD7658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6-5DD6-4ECB-9A66-30081CD26B8D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fld id="{6616F129-3CF2-4391-9B1C-9FF820A3933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7-5DD6-4ECB-9A66-30081CD26B8D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fld id="{E6E73689-AB99-4E49-84B8-4205DE6A8A7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8-5DD6-4ECB-9A66-30081CD26B8D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fld id="{300F06B2-69FE-4FAE-8DD8-C5601150754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9-5DD6-4ECB-9A66-30081CD26B8D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fld id="{8D6047F1-51E7-4817-A59F-8A5047E4FBE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A-5DD6-4ECB-9A66-30081CD26B8D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fld id="{92244CFE-8496-460D-8FF3-3F51C523DDF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B-5DD6-4ECB-9A66-30081CD26B8D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fld id="{87B17634-60A9-40C5-B07F-6DB292C4198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C-5DD6-4ECB-9A66-30081CD26B8D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fld id="{8E64FE59-1EE7-4F81-9E37-DEBB4750625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D-5DD6-4ECB-9A66-30081CD26B8D}"/>
                </c:ext>
              </c:extLst>
            </c:dLbl>
            <c:dLbl>
              <c:idx val="42"/>
              <c:tx>
                <c:rich>
                  <a:bodyPr/>
                  <a:lstStyle/>
                  <a:p>
                    <a:fld id="{D737F57C-8DEF-425B-A3D3-230E2089572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E-5DD6-4ECB-9A66-30081CD26B8D}"/>
                </c:ext>
              </c:extLst>
            </c:dLbl>
            <c:dLbl>
              <c:idx val="43"/>
              <c:tx>
                <c:rich>
                  <a:bodyPr/>
                  <a:lstStyle/>
                  <a:p>
                    <a:fld id="{1681A758-1D24-45D0-9DD1-6AE646AD082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F-5DD6-4ECB-9A66-30081CD26B8D}"/>
                </c:ext>
              </c:extLst>
            </c:dLbl>
            <c:dLbl>
              <c:idx val="44"/>
              <c:tx>
                <c:rich>
                  <a:bodyPr/>
                  <a:lstStyle/>
                  <a:p>
                    <a:fld id="{19C271B1-9BA7-4C23-8CE6-8D37EFE6DB1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0-5DD6-4ECB-9A66-30081CD26B8D}"/>
                </c:ext>
              </c:extLst>
            </c:dLbl>
            <c:dLbl>
              <c:idx val="45"/>
              <c:tx>
                <c:rich>
                  <a:bodyPr/>
                  <a:lstStyle/>
                  <a:p>
                    <a:fld id="{A381EB57-52BF-46AB-9A00-318C036B72D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1-5DD6-4ECB-9A66-30081CD26B8D}"/>
                </c:ext>
              </c:extLst>
            </c:dLbl>
            <c:dLbl>
              <c:idx val="46"/>
              <c:tx>
                <c:rich>
                  <a:bodyPr/>
                  <a:lstStyle/>
                  <a:p>
                    <a:fld id="{BC1704D5-072F-46BC-9B4C-5E2AE780CFC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2-5DD6-4ECB-9A66-30081CD26B8D}"/>
                </c:ext>
              </c:extLst>
            </c:dLbl>
            <c:dLbl>
              <c:idx val="47"/>
              <c:tx>
                <c:rich>
                  <a:bodyPr/>
                  <a:lstStyle/>
                  <a:p>
                    <a:fld id="{625041BD-450B-497F-B66A-B163602A4E5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3-5DD6-4ECB-9A66-30081CD26B8D}"/>
                </c:ext>
              </c:extLst>
            </c:dLbl>
            <c:dLbl>
              <c:idx val="48"/>
              <c:tx>
                <c:rich>
                  <a:bodyPr/>
                  <a:lstStyle/>
                  <a:p>
                    <a:fld id="{92C8033F-6F6F-4515-8FAD-3A93C0065D9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4-5DD6-4ECB-9A66-30081CD26B8D}"/>
                </c:ext>
              </c:extLst>
            </c:dLbl>
            <c:dLbl>
              <c:idx val="49"/>
              <c:tx>
                <c:rich>
                  <a:bodyPr/>
                  <a:lstStyle/>
                  <a:p>
                    <a:fld id="{5A7B4953-BE45-4CE5-A168-753AF6536EE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5-5DD6-4ECB-9A66-30081CD26B8D}"/>
                </c:ext>
              </c:extLst>
            </c:dLbl>
            <c:dLbl>
              <c:idx val="50"/>
              <c:tx>
                <c:rich>
                  <a:bodyPr/>
                  <a:lstStyle/>
                  <a:p>
                    <a:fld id="{B4F859CA-B6C9-40DD-BA73-5811C655FF9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6-5DD6-4ECB-9A66-30081CD26B8D}"/>
                </c:ext>
              </c:extLst>
            </c:dLbl>
            <c:dLbl>
              <c:idx val="51"/>
              <c:tx>
                <c:rich>
                  <a:bodyPr/>
                  <a:lstStyle/>
                  <a:p>
                    <a:fld id="{B87F1289-BC35-4A61-8FAF-2B2C1719EAD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7-5DD6-4ECB-9A66-30081CD26B8D}"/>
                </c:ext>
              </c:extLst>
            </c:dLbl>
            <c:dLbl>
              <c:idx val="52"/>
              <c:tx>
                <c:rich>
                  <a:bodyPr/>
                  <a:lstStyle/>
                  <a:p>
                    <a:fld id="{50FCC33C-F5C0-422B-B892-F62BE9B03B4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8-5DD6-4ECB-9A66-30081CD26B8D}"/>
                </c:ext>
              </c:extLst>
            </c:dLbl>
            <c:dLbl>
              <c:idx val="53"/>
              <c:tx>
                <c:rich>
                  <a:bodyPr/>
                  <a:lstStyle/>
                  <a:p>
                    <a:fld id="{73532FD2-C427-4746-BD6F-8261A608E60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9-5DD6-4ECB-9A66-30081CD26B8D}"/>
                </c:ext>
              </c:extLst>
            </c:dLbl>
            <c:dLbl>
              <c:idx val="54"/>
              <c:tx>
                <c:rich>
                  <a:bodyPr/>
                  <a:lstStyle/>
                  <a:p>
                    <a:fld id="{ABC4EAB6-1B9C-41F6-9E05-E996A336475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A-5DD6-4ECB-9A66-30081CD26B8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50" b="0" i="0" u="none" strike="noStrike" kern="1200" baseline="0">
                    <a:solidFill>
                      <a:schemeClr val="accent6">
                        <a:lumMod val="75000"/>
                      </a:schemeClr>
                    </a:solidFill>
                    <a:latin typeface="Segoe UI" panose="020B0502040204020203" pitchFamily="34" charset="0"/>
                    <a:ea typeface="Microsoft JhengHei Light" panose="020B0304030504040204" pitchFamily="34" charset="-120"/>
                    <a:cs typeface="Segoe UI" panose="020B0502040204020203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Top5Analysis!$K$5:$K$59</c:f>
              <c:numCache>
                <c:formatCode>General</c:formatCode>
                <c:ptCount val="55"/>
                <c:pt idx="0">
                  <c:v>36535925031.340012</c:v>
                </c:pt>
                <c:pt idx="1">
                  <c:v>38709096075.630524</c:v>
                </c:pt>
                <c:pt idx="2">
                  <c:v>41599070242.309372</c:v>
                </c:pt>
                <c:pt idx="3">
                  <c:v>47776000900.030243</c:v>
                </c:pt>
                <c:pt idx="4">
                  <c:v>55726873083.55426</c:v>
                </c:pt>
                <c:pt idx="5">
                  <c:v>58760424669.848183</c:v>
                </c:pt>
                <c:pt idx="6">
                  <c:v>45253641303.189713</c:v>
                </c:pt>
                <c:pt idx="7">
                  <c:v>49466168890.950668</c:v>
                </c:pt>
                <c:pt idx="8">
                  <c:v>52377324284.195068</c:v>
                </c:pt>
                <c:pt idx="9">
                  <c:v>57668330026.36293</c:v>
                </c:pt>
                <c:pt idx="10">
                  <c:v>61589800519.508408</c:v>
                </c:pt>
                <c:pt idx="11">
                  <c:v>66452561865.833153</c:v>
                </c:pt>
                <c:pt idx="12">
                  <c:v>70509913049.400299</c:v>
                </c:pt>
                <c:pt idx="13">
                  <c:v>84374541630.206161</c:v>
                </c:pt>
                <c:pt idx="14">
                  <c:v>98198276856.620941</c:v>
                </c:pt>
                <c:pt idx="15">
                  <c:v>97159222024.136429</c:v>
                </c:pt>
                <c:pt idx="16">
                  <c:v>101346972433.93364</c:v>
                </c:pt>
                <c:pt idx="17">
                  <c:v>119866746574.40817</c:v>
                </c:pt>
                <c:pt idx="18">
                  <c:v>135468782808.68977</c:v>
                </c:pt>
                <c:pt idx="19">
                  <c:v>150950826964.42355</c:v>
                </c:pt>
                <c:pt idx="20">
                  <c:v>183839864649.14987</c:v>
                </c:pt>
                <c:pt idx="21">
                  <c:v>190909548789.76862</c:v>
                </c:pt>
                <c:pt idx="22">
                  <c:v>198037712681.60529</c:v>
                </c:pt>
                <c:pt idx="23">
                  <c:v>215350771428.33081</c:v>
                </c:pt>
                <c:pt idx="24">
                  <c:v>209328156800.86652</c:v>
                </c:pt>
                <c:pt idx="25">
                  <c:v>229410293759.07056</c:v>
                </c:pt>
                <c:pt idx="26">
                  <c:v>245664654062.87259</c:v>
                </c:pt>
                <c:pt idx="27">
                  <c:v>275311425331.63971</c:v>
                </c:pt>
                <c:pt idx="28">
                  <c:v>292632656262.68695</c:v>
                </c:pt>
                <c:pt idx="29">
                  <c:v>292093308319.64178</c:v>
                </c:pt>
                <c:pt idx="30">
                  <c:v>316697337894.51312</c:v>
                </c:pt>
                <c:pt idx="31">
                  <c:v>266502281094.11716</c:v>
                </c:pt>
                <c:pt idx="32">
                  <c:v>284363884080.10132</c:v>
                </c:pt>
                <c:pt idx="33">
                  <c:v>275570363431.90186</c:v>
                </c:pt>
                <c:pt idx="34">
                  <c:v>322909902308.89209</c:v>
                </c:pt>
                <c:pt idx="35">
                  <c:v>355475984177.45099</c:v>
                </c:pt>
                <c:pt idx="36">
                  <c:v>387656017798.59613</c:v>
                </c:pt>
                <c:pt idx="37">
                  <c:v>410320300470.28259</c:v>
                </c:pt>
                <c:pt idx="38">
                  <c:v>415730874171.12994</c:v>
                </c:pt>
                <c:pt idx="39">
                  <c:v>452699998386.91376</c:v>
                </c:pt>
                <c:pt idx="40">
                  <c:v>462146799337.69794</c:v>
                </c:pt>
                <c:pt idx="41">
                  <c:v>478965491060.7713</c:v>
                </c:pt>
                <c:pt idx="42">
                  <c:v>508068952065.90076</c:v>
                </c:pt>
                <c:pt idx="43">
                  <c:v>599592902016.34509</c:v>
                </c:pt>
                <c:pt idx="44">
                  <c:v>699688852930.27649</c:v>
                </c:pt>
                <c:pt idx="45">
                  <c:v>808901077222.83911</c:v>
                </c:pt>
                <c:pt idx="46">
                  <c:v>920316529729.74744</c:v>
                </c:pt>
                <c:pt idx="47">
                  <c:v>1201111768410.2688</c:v>
                </c:pt>
                <c:pt idx="48">
                  <c:v>1186952757636.1101</c:v>
                </c:pt>
                <c:pt idx="49">
                  <c:v>1323940295874.0613</c:v>
                </c:pt>
                <c:pt idx="50">
                  <c:v>1656617073124.7109</c:v>
                </c:pt>
                <c:pt idx="51">
                  <c:v>1823049927772.0461</c:v>
                </c:pt>
                <c:pt idx="52">
                  <c:v>1827637859136.2344</c:v>
                </c:pt>
                <c:pt idx="53">
                  <c:v>1856722121394.4189</c:v>
                </c:pt>
                <c:pt idx="54">
                  <c:v>2035393459980.0632</c:v>
                </c:pt>
              </c:numCache>
            </c:numRef>
          </c:xVal>
          <c:yVal>
            <c:numRef>
              <c:f>Top5Analysis!$F$5:$F$59</c:f>
              <c:numCache>
                <c:formatCode>General</c:formatCode>
                <c:ptCount val="55"/>
                <c:pt idx="0">
                  <c:v>120581.961</c:v>
                </c:pt>
                <c:pt idx="1">
                  <c:v>130402.18700000001</c:v>
                </c:pt>
                <c:pt idx="2">
                  <c:v>143467.70800000001</c:v>
                </c:pt>
                <c:pt idx="3">
                  <c:v>154083.67300000001</c:v>
                </c:pt>
                <c:pt idx="4">
                  <c:v>150647.69399999999</c:v>
                </c:pt>
                <c:pt idx="5">
                  <c:v>165972.087</c:v>
                </c:pt>
                <c:pt idx="6">
                  <c:v>171765.94699999999</c:v>
                </c:pt>
                <c:pt idx="7">
                  <c:v>172238.99</c:v>
                </c:pt>
                <c:pt idx="8">
                  <c:v>187336.02900000001</c:v>
                </c:pt>
                <c:pt idx="9">
                  <c:v>190724.337</c:v>
                </c:pt>
                <c:pt idx="10">
                  <c:v>195143.07199999999</c:v>
                </c:pt>
                <c:pt idx="11">
                  <c:v>205869.04699999999</c:v>
                </c:pt>
                <c:pt idx="12">
                  <c:v>217849.136</c:v>
                </c:pt>
                <c:pt idx="13">
                  <c:v>224343.39300000001</c:v>
                </c:pt>
                <c:pt idx="14">
                  <c:v>231992.755</c:v>
                </c:pt>
                <c:pt idx="15">
                  <c:v>252201.592</c:v>
                </c:pt>
                <c:pt idx="16">
                  <c:v>263785.64500000002</c:v>
                </c:pt>
                <c:pt idx="17">
                  <c:v>279051.36599999998</c:v>
                </c:pt>
                <c:pt idx="18">
                  <c:v>283096.06699999998</c:v>
                </c:pt>
                <c:pt idx="19">
                  <c:v>296891.321</c:v>
                </c:pt>
                <c:pt idx="20">
                  <c:v>314016.21100000001</c:v>
                </c:pt>
                <c:pt idx="21">
                  <c:v>338838.13400000002</c:v>
                </c:pt>
                <c:pt idx="22">
                  <c:v>349637.44900000002</c:v>
                </c:pt>
                <c:pt idx="23">
                  <c:v>378669.08799999999</c:v>
                </c:pt>
                <c:pt idx="24">
                  <c:v>388118.94699999999</c:v>
                </c:pt>
                <c:pt idx="25">
                  <c:v>426673.78499999997</c:v>
                </c:pt>
                <c:pt idx="26">
                  <c:v>457571.92700000003</c:v>
                </c:pt>
                <c:pt idx="27">
                  <c:v>488481.07</c:v>
                </c:pt>
                <c:pt idx="28">
                  <c:v>527563.95600000001</c:v>
                </c:pt>
                <c:pt idx="29">
                  <c:v>579008.299</c:v>
                </c:pt>
                <c:pt idx="30">
                  <c:v>619154.61499999999</c:v>
                </c:pt>
                <c:pt idx="31">
                  <c:v>658189.82999999996</c:v>
                </c:pt>
                <c:pt idx="32">
                  <c:v>699087.88100000005</c:v>
                </c:pt>
                <c:pt idx="33">
                  <c:v>723697.11800000002</c:v>
                </c:pt>
                <c:pt idx="34">
                  <c:v>764730.848</c:v>
                </c:pt>
                <c:pt idx="35">
                  <c:v>811562.10499999998</c:v>
                </c:pt>
                <c:pt idx="36">
                  <c:v>882324.20400000003</c:v>
                </c:pt>
                <c:pt idx="37">
                  <c:v>917685.08499999996</c:v>
                </c:pt>
                <c:pt idx="38">
                  <c:v>936221.77</c:v>
                </c:pt>
                <c:pt idx="39">
                  <c:v>995766.51599999995</c:v>
                </c:pt>
                <c:pt idx="40">
                  <c:v>1031853.463</c:v>
                </c:pt>
                <c:pt idx="41">
                  <c:v>1041152.975</c:v>
                </c:pt>
                <c:pt idx="42">
                  <c:v>1054258.8330000001</c:v>
                </c:pt>
                <c:pt idx="43">
                  <c:v>1099597.621</c:v>
                </c:pt>
                <c:pt idx="44">
                  <c:v>1154320.2620000001</c:v>
                </c:pt>
                <c:pt idx="45">
                  <c:v>1222563.132</c:v>
                </c:pt>
                <c:pt idx="46">
                  <c:v>1303717.5090000001</c:v>
                </c:pt>
                <c:pt idx="47">
                  <c:v>1407607.2860000001</c:v>
                </c:pt>
                <c:pt idx="48">
                  <c:v>1568379.567</c:v>
                </c:pt>
                <c:pt idx="49">
                  <c:v>1738645.7109999999</c:v>
                </c:pt>
                <c:pt idx="50">
                  <c:v>1719690.9879999999</c:v>
                </c:pt>
                <c:pt idx="51">
                  <c:v>1841776.419</c:v>
                </c:pt>
                <c:pt idx="52">
                  <c:v>2018503.817</c:v>
                </c:pt>
                <c:pt idx="53">
                  <c:v>2034752.294</c:v>
                </c:pt>
                <c:pt idx="54">
                  <c:v>2238377.1370000001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WorldAnalysis!$A$61:$A$115</c15:f>
                <c15:dlblRangeCache>
                  <c:ptCount val="55"/>
                  <c:pt idx="0">
                    <c:v>1960</c:v>
                  </c:pt>
                  <c:pt idx="54">
                    <c:v>2014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4-5DD6-4ECB-9A66-30081CD26B8D}"/>
            </c:ext>
          </c:extLst>
        </c:ser>
        <c:ser>
          <c:idx val="5"/>
          <c:order val="5"/>
          <c:tx>
            <c:strRef>
              <c:f>WorldAnalysis!$B$3</c:f>
              <c:strCache>
                <c:ptCount val="1"/>
                <c:pt idx="0">
                  <c:v>World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pattFill prst="dkDnDiag">
                <a:fgClr>
                  <a:schemeClr val="tx1">
                    <a:lumMod val="50000"/>
                    <a:lumOff val="50000"/>
                  </a:schemeClr>
                </a:fgClr>
                <a:bgClr>
                  <a:schemeClr val="bg1"/>
                </a:bgClr>
              </a:pattFill>
              <a:ln w="6350">
                <a:solidFill>
                  <a:sysClr val="windowText" lastClr="000000"/>
                </a:solidFill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6A5B8938-9204-4EC0-A53B-1640189052D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5DD6-4ECB-9A66-30081CD26B8D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09B1D113-ACE1-4B0B-8F8B-F83760F9D41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B-5DD6-4ECB-9A66-30081CD26B8D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C749E748-9D98-4F4E-BC47-75D494AA1F0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C-5DD6-4ECB-9A66-30081CD26B8D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6B5EA6F7-733B-48FE-95A7-2A83DA69229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D-5DD6-4ECB-9A66-30081CD26B8D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7E03D04C-BC38-4EBC-988B-9628A488176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E-5DD6-4ECB-9A66-30081CD26B8D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70789C97-20EC-4AFF-BA80-0242D6C0D80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F-5DD6-4ECB-9A66-30081CD26B8D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3670EEE9-1100-4D0E-A6AA-A716B425100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20-5DD6-4ECB-9A66-30081CD26B8D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0E82D865-9805-47E5-82AD-68B5E69C4CC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21-5DD6-4ECB-9A66-30081CD26B8D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EC4E7E09-38D3-4C24-B0FA-6262669DF78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22-5DD6-4ECB-9A66-30081CD26B8D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77854BF3-DF6C-4992-AF5C-4432359F460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23-5DD6-4ECB-9A66-30081CD26B8D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E270D376-760E-4086-925A-D7DCADC736B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24-5DD6-4ECB-9A66-30081CD26B8D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38ABF482-00C2-4BE5-9018-DB793B5C90F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25-5DD6-4ECB-9A66-30081CD26B8D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3A2C6FE4-ED6C-4F6A-88BD-0584B18C380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26-5DD6-4ECB-9A66-30081CD26B8D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018FCCA5-3F57-4F1F-9196-C7CB30E5F58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27-5DD6-4ECB-9A66-30081CD26B8D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E28F482B-C98E-4B3E-8BB3-4913797516F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28-5DD6-4ECB-9A66-30081CD26B8D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786A5138-9761-43DB-9DAA-B9C4A0310C6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29-5DD6-4ECB-9A66-30081CD26B8D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BA83EE2D-AF7C-4A53-ABEF-9591D6F4655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2A-5DD6-4ECB-9A66-30081CD26B8D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63527745-4591-4E9E-8496-39C2DA92151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2B-5DD6-4ECB-9A66-30081CD26B8D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B1253A11-F0C4-4115-98C3-ABF2CBA1588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2C-5DD6-4ECB-9A66-30081CD26B8D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1A23709E-4E7D-4E07-BDAD-76AB76A3438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2D-5DD6-4ECB-9A66-30081CD26B8D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338C454A-41FD-4325-A231-92B4DDBBD0C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2E-5DD6-4ECB-9A66-30081CD26B8D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8F8036D6-2E3A-4DC7-A13A-8B077DA1A2D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2F-5DD6-4ECB-9A66-30081CD26B8D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08B0EAC0-1093-4E84-8920-CEA08ED3066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30-5DD6-4ECB-9A66-30081CD26B8D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fld id="{0A96BE54-328B-42A0-A809-B4F6C1CBC13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31-5DD6-4ECB-9A66-30081CD26B8D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fld id="{13368E2A-B931-4756-A4BF-30D937390A4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32-5DD6-4ECB-9A66-30081CD26B8D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fld id="{CFAC5B5E-0933-4BC0-80EB-7147251A03F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33-5DD6-4ECB-9A66-30081CD26B8D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fld id="{F5946F82-2270-4450-9D6B-D6D4305D049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34-5DD6-4ECB-9A66-30081CD26B8D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fld id="{B285AD02-D55B-4D8C-BE15-390F3062692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35-5DD6-4ECB-9A66-30081CD26B8D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fld id="{FEBC14C1-F143-4E20-8F2F-6ABE94393D4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36-5DD6-4ECB-9A66-30081CD26B8D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fld id="{D21D3C52-B6FC-44C2-AA54-7636978771E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37-5DD6-4ECB-9A66-30081CD26B8D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fld id="{3F8DDFA3-2E96-45E8-9C94-D1A96A3AC11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38-5DD6-4ECB-9A66-30081CD26B8D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fld id="{2FF2C50A-7BE8-46D7-9336-BEBA718A09D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39-5DD6-4ECB-9A66-30081CD26B8D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fld id="{BF182E95-A50D-4AB9-A15A-3359447F419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3A-5DD6-4ECB-9A66-30081CD26B8D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fld id="{F719EE5E-BBB4-4853-9FC3-0A6721D302A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3B-5DD6-4ECB-9A66-30081CD26B8D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fld id="{00F4A729-569E-4936-86CA-4A88665A5BA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3C-5DD6-4ECB-9A66-30081CD26B8D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fld id="{FE622C74-9A8F-4AEB-85D5-94904382A05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3D-5DD6-4ECB-9A66-30081CD26B8D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fld id="{E9EF17FF-509D-4379-8F3C-5C5A0D4E1F1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3E-5DD6-4ECB-9A66-30081CD26B8D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fld id="{00747094-433B-4160-A6EF-0C49C3F40EE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3F-5DD6-4ECB-9A66-30081CD26B8D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fld id="{E39F718C-1EF9-4EE0-9C3A-988429AD592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40-5DD6-4ECB-9A66-30081CD26B8D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fld id="{8863B094-A274-4B0B-B38E-9CB9071C91D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41-5DD6-4ECB-9A66-30081CD26B8D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fld id="{2C3741BD-5C53-4121-8BD5-D64DD75B40B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42-5DD6-4ECB-9A66-30081CD26B8D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fld id="{EF806CC3-D739-4B83-83A4-BF0D4207CF6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43-5DD6-4ECB-9A66-30081CD26B8D}"/>
                </c:ext>
              </c:extLst>
            </c:dLbl>
            <c:dLbl>
              <c:idx val="42"/>
              <c:tx>
                <c:rich>
                  <a:bodyPr/>
                  <a:lstStyle/>
                  <a:p>
                    <a:fld id="{BE3D0C23-16EA-4484-86F6-0BC28DD1D62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44-5DD6-4ECB-9A66-30081CD26B8D}"/>
                </c:ext>
              </c:extLst>
            </c:dLbl>
            <c:dLbl>
              <c:idx val="43"/>
              <c:tx>
                <c:rich>
                  <a:bodyPr/>
                  <a:lstStyle/>
                  <a:p>
                    <a:fld id="{56B03190-0EB8-4353-8B71-82281DD971C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45-5DD6-4ECB-9A66-30081CD26B8D}"/>
                </c:ext>
              </c:extLst>
            </c:dLbl>
            <c:dLbl>
              <c:idx val="44"/>
              <c:tx>
                <c:rich>
                  <a:bodyPr/>
                  <a:lstStyle/>
                  <a:p>
                    <a:fld id="{6AABA9F3-F321-429A-9B2F-C271E66DFEF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46-5DD6-4ECB-9A66-30081CD26B8D}"/>
                </c:ext>
              </c:extLst>
            </c:dLbl>
            <c:dLbl>
              <c:idx val="45"/>
              <c:tx>
                <c:rich>
                  <a:bodyPr/>
                  <a:lstStyle/>
                  <a:p>
                    <a:fld id="{BCD64964-0F68-4002-BC91-5E75C3784C3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47-5DD6-4ECB-9A66-30081CD26B8D}"/>
                </c:ext>
              </c:extLst>
            </c:dLbl>
            <c:dLbl>
              <c:idx val="46"/>
              <c:tx>
                <c:rich>
                  <a:bodyPr/>
                  <a:lstStyle/>
                  <a:p>
                    <a:fld id="{2D3B1A5A-3B5D-4C61-A40C-F87E8AA4FD0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48-5DD6-4ECB-9A66-30081CD26B8D}"/>
                </c:ext>
              </c:extLst>
            </c:dLbl>
            <c:dLbl>
              <c:idx val="47"/>
              <c:tx>
                <c:rich>
                  <a:bodyPr/>
                  <a:lstStyle/>
                  <a:p>
                    <a:fld id="{3C56697A-59D4-43DA-A3C4-F8F936E5A76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49-5DD6-4ECB-9A66-30081CD26B8D}"/>
                </c:ext>
              </c:extLst>
            </c:dLbl>
            <c:dLbl>
              <c:idx val="48"/>
              <c:tx>
                <c:rich>
                  <a:bodyPr/>
                  <a:lstStyle/>
                  <a:p>
                    <a:fld id="{46373B8B-6EE7-48CE-B9A0-7440A23854A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4A-5DD6-4ECB-9A66-30081CD26B8D}"/>
                </c:ext>
              </c:extLst>
            </c:dLbl>
            <c:dLbl>
              <c:idx val="49"/>
              <c:tx>
                <c:rich>
                  <a:bodyPr/>
                  <a:lstStyle/>
                  <a:p>
                    <a:fld id="{297BF70F-4468-4BD6-95D4-0DE44758E42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4B-5DD6-4ECB-9A66-30081CD26B8D}"/>
                </c:ext>
              </c:extLst>
            </c:dLbl>
            <c:dLbl>
              <c:idx val="50"/>
              <c:tx>
                <c:rich>
                  <a:bodyPr/>
                  <a:lstStyle/>
                  <a:p>
                    <a:fld id="{8A58F37E-8661-45DE-A94E-183B573FA05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4C-5DD6-4ECB-9A66-30081CD26B8D}"/>
                </c:ext>
              </c:extLst>
            </c:dLbl>
            <c:dLbl>
              <c:idx val="51"/>
              <c:tx>
                <c:rich>
                  <a:bodyPr/>
                  <a:lstStyle/>
                  <a:p>
                    <a:fld id="{C54FF058-16C9-4C67-B858-395997EB5E6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4D-5DD6-4ECB-9A66-30081CD26B8D}"/>
                </c:ext>
              </c:extLst>
            </c:dLbl>
            <c:dLbl>
              <c:idx val="52"/>
              <c:tx>
                <c:rich>
                  <a:bodyPr/>
                  <a:lstStyle/>
                  <a:p>
                    <a:fld id="{E8424F29-A620-4458-82D5-FAD50AD7E76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4E-5DD6-4ECB-9A66-30081CD26B8D}"/>
                </c:ext>
              </c:extLst>
            </c:dLbl>
            <c:dLbl>
              <c:idx val="53"/>
              <c:tx>
                <c:rich>
                  <a:bodyPr/>
                  <a:lstStyle/>
                  <a:p>
                    <a:fld id="{98A5A22B-BFF8-49E4-87AD-BD8EB1EBF08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4F-5DD6-4ECB-9A66-30081CD26B8D}"/>
                </c:ext>
              </c:extLst>
            </c:dLbl>
            <c:dLbl>
              <c:idx val="54"/>
              <c:tx>
                <c:rich>
                  <a:bodyPr/>
                  <a:lstStyle/>
                  <a:p>
                    <a:fld id="{7E3D90D9-03C1-4F35-A023-67A14A9BC27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7-5DD6-4ECB-9A66-30081CD26B8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50" b="0" i="0" u="none" strike="noStrike" kern="1200" baseline="0">
                    <a:solidFill>
                      <a:sysClr val="windowText" lastClr="000000"/>
                    </a:solidFill>
                    <a:latin typeface="Segoe UI" panose="020B0502040204020203" pitchFamily="34" charset="0"/>
                    <a:ea typeface="Microsoft JhengHei Light" panose="020B0304030504040204" pitchFamily="34" charset="-120"/>
                    <a:cs typeface="Segoe UI" panose="020B0502040204020203" pitchFamily="34" charset="0"/>
                  </a:defRPr>
                </a:pPr>
                <a:endParaRPr lang="en-US"/>
              </a:p>
            </c:txPr>
            <c:dLblPos val="l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WorldAnalysis!$C$5:$C$59</c:f>
              <c:numCache>
                <c:formatCode>General</c:formatCode>
                <c:ptCount val="55"/>
                <c:pt idx="0">
                  <c:v>1366594748252.1008</c:v>
                </c:pt>
                <c:pt idx="1">
                  <c:v>1421710018695.835</c:v>
                </c:pt>
                <c:pt idx="2">
                  <c:v>1526879881783.8374</c:v>
                </c:pt>
                <c:pt idx="3">
                  <c:v>1643678974633.1533</c:v>
                </c:pt>
                <c:pt idx="4">
                  <c:v>1800740607296.0696</c:v>
                </c:pt>
                <c:pt idx="5">
                  <c:v>1961944495250.8159</c:v>
                </c:pt>
                <c:pt idx="6">
                  <c:v>2128619427547.4905</c:v>
                </c:pt>
                <c:pt idx="7">
                  <c:v>2264793679908.5791</c:v>
                </c:pt>
                <c:pt idx="8">
                  <c:v>2443345943855.5317</c:v>
                </c:pt>
                <c:pt idx="9">
                  <c:v>2690870791719.6055</c:v>
                </c:pt>
                <c:pt idx="10">
                  <c:v>2956885261682.0391</c:v>
                </c:pt>
                <c:pt idx="11">
                  <c:v>3265917077454.061</c:v>
                </c:pt>
                <c:pt idx="12">
                  <c:v>3766131376191.8818</c:v>
                </c:pt>
                <c:pt idx="13">
                  <c:v>4589203445204.4629</c:v>
                </c:pt>
                <c:pt idx="14">
                  <c:v>5292853388114.957</c:v>
                </c:pt>
                <c:pt idx="15">
                  <c:v>5893742093012.7637</c:v>
                </c:pt>
                <c:pt idx="16">
                  <c:v>6412245309443.2725</c:v>
                </c:pt>
                <c:pt idx="17">
                  <c:v>7252968306848.1357</c:v>
                </c:pt>
                <c:pt idx="18">
                  <c:v>8537753757000.9873</c:v>
                </c:pt>
                <c:pt idx="19">
                  <c:v>9919046089725.1074</c:v>
                </c:pt>
                <c:pt idx="20">
                  <c:v>11166003844684.049</c:v>
                </c:pt>
                <c:pt idx="21">
                  <c:v>11457611762624.568</c:v>
                </c:pt>
                <c:pt idx="22">
                  <c:v>11355656421290.17</c:v>
                </c:pt>
                <c:pt idx="23">
                  <c:v>11616289845913.424</c:v>
                </c:pt>
                <c:pt idx="24">
                  <c:v>12058393957860.559</c:v>
                </c:pt>
                <c:pt idx="25">
                  <c:v>12681690896005.781</c:v>
                </c:pt>
                <c:pt idx="26">
                  <c:v>15014218230020.51</c:v>
                </c:pt>
                <c:pt idx="27">
                  <c:v>17083141772179.117</c:v>
                </c:pt>
                <c:pt idx="28">
                  <c:v>19129417553427.633</c:v>
                </c:pt>
                <c:pt idx="29">
                  <c:v>20080076891209.109</c:v>
                </c:pt>
                <c:pt idx="30">
                  <c:v>22579759701369.676</c:v>
                </c:pt>
                <c:pt idx="31">
                  <c:v>23909829106074.539</c:v>
                </c:pt>
                <c:pt idx="32">
                  <c:v>25389800980622.156</c:v>
                </c:pt>
                <c:pt idx="33">
                  <c:v>25834735037940.18</c:v>
                </c:pt>
                <c:pt idx="34">
                  <c:v>27740746941930.633</c:v>
                </c:pt>
                <c:pt idx="35">
                  <c:v>30840585358589.613</c:v>
                </c:pt>
                <c:pt idx="36">
                  <c:v>31518975357769.598</c:v>
                </c:pt>
                <c:pt idx="37">
                  <c:v>31403319223790.676</c:v>
                </c:pt>
                <c:pt idx="38">
                  <c:v>31314851252939.23</c:v>
                </c:pt>
                <c:pt idx="39">
                  <c:v>32486113873034.691</c:v>
                </c:pt>
                <c:pt idx="40">
                  <c:v>33543172517932.887</c:v>
                </c:pt>
                <c:pt idx="41">
                  <c:v>33335981796637.922</c:v>
                </c:pt>
                <c:pt idx="42">
                  <c:v>34612407548364.148</c:v>
                </c:pt>
                <c:pt idx="43">
                  <c:v>38867460637801.352</c:v>
                </c:pt>
                <c:pt idx="44">
                  <c:v>43770743999115.141</c:v>
                </c:pt>
                <c:pt idx="45">
                  <c:v>47385623695561.336</c:v>
                </c:pt>
                <c:pt idx="46">
                  <c:v>51306757202149.047</c:v>
                </c:pt>
                <c:pt idx="47">
                  <c:v>57793330573297.469</c:v>
                </c:pt>
                <c:pt idx="48">
                  <c:v>63386360636271.289</c:v>
                </c:pt>
                <c:pt idx="49">
                  <c:v>60086989443247.43</c:v>
                </c:pt>
                <c:pt idx="50">
                  <c:v>65906150720610.195</c:v>
                </c:pt>
                <c:pt idx="51">
                  <c:v>73241717918435.484</c:v>
                </c:pt>
                <c:pt idx="52">
                  <c:v>74802287630428.984</c:v>
                </c:pt>
                <c:pt idx="53">
                  <c:v>76924649544655.609</c:v>
                </c:pt>
                <c:pt idx="54">
                  <c:v>78870119013702.891</c:v>
                </c:pt>
              </c:numCache>
            </c:numRef>
          </c:xVal>
          <c:yVal>
            <c:numRef>
              <c:f>WorldAnalysis!$B$5:$B$59</c:f>
              <c:numCache>
                <c:formatCode>0.00E+00</c:formatCode>
                <c:ptCount val="55"/>
                <c:pt idx="0">
                  <c:v>9396705.8350000009</c:v>
                </c:pt>
                <c:pt idx="1">
                  <c:v>9434402.5950000007</c:v>
                </c:pt>
                <c:pt idx="2">
                  <c:v>9818839.8739999998</c:v>
                </c:pt>
                <c:pt idx="3">
                  <c:v>10355747.346000001</c:v>
                </c:pt>
                <c:pt idx="4">
                  <c:v>10947007.092</c:v>
                </c:pt>
                <c:pt idx="5">
                  <c:v>11433441.976</c:v>
                </c:pt>
                <c:pt idx="6">
                  <c:v>12009447.002</c:v>
                </c:pt>
                <c:pt idx="7">
                  <c:v>12389685.566</c:v>
                </c:pt>
                <c:pt idx="8">
                  <c:v>13017193.607000001</c:v>
                </c:pt>
                <c:pt idx="9">
                  <c:v>13797116.835999999</c:v>
                </c:pt>
                <c:pt idx="10">
                  <c:v>14788798.313999999</c:v>
                </c:pt>
                <c:pt idx="11">
                  <c:v>15323175.556</c:v>
                </c:pt>
                <c:pt idx="12">
                  <c:v>15957192.522</c:v>
                </c:pt>
                <c:pt idx="13">
                  <c:v>16822109.477000002</c:v>
                </c:pt>
                <c:pt idx="14">
                  <c:v>16850822.087000001</c:v>
                </c:pt>
                <c:pt idx="15">
                  <c:v>16745791.873</c:v>
                </c:pt>
                <c:pt idx="16">
                  <c:v>17726098.317000002</c:v>
                </c:pt>
                <c:pt idx="17">
                  <c:v>18279804.316</c:v>
                </c:pt>
                <c:pt idx="18">
                  <c:v>18497906.475000001</c:v>
                </c:pt>
                <c:pt idx="19">
                  <c:v>19533547.949000001</c:v>
                </c:pt>
                <c:pt idx="20">
                  <c:v>19324327.263999999</c:v>
                </c:pt>
                <c:pt idx="21">
                  <c:v>18726246.897999998</c:v>
                </c:pt>
                <c:pt idx="22">
                  <c:v>18562354</c:v>
                </c:pt>
                <c:pt idx="23">
                  <c:v>18484356.91</c:v>
                </c:pt>
                <c:pt idx="24">
                  <c:v>19145865.375</c:v>
                </c:pt>
                <c:pt idx="25">
                  <c:v>19719241.162</c:v>
                </c:pt>
                <c:pt idx="26">
                  <c:v>20315356.015999999</c:v>
                </c:pt>
                <c:pt idx="27">
                  <c:v>20817151.963</c:v>
                </c:pt>
                <c:pt idx="28">
                  <c:v>21565403.313000001</c:v>
                </c:pt>
                <c:pt idx="29">
                  <c:v>22029385.155999999</c:v>
                </c:pt>
                <c:pt idx="30">
                  <c:v>22149402.399</c:v>
                </c:pt>
                <c:pt idx="31">
                  <c:v>22403928.868999999</c:v>
                </c:pt>
                <c:pt idx="32">
                  <c:v>22183417.491</c:v>
                </c:pt>
                <c:pt idx="33">
                  <c:v>22162174.559999999</c:v>
                </c:pt>
                <c:pt idx="34">
                  <c:v>22551690.634</c:v>
                </c:pt>
                <c:pt idx="35">
                  <c:v>23037524.129999999</c:v>
                </c:pt>
                <c:pt idx="36">
                  <c:v>23571556.673999999</c:v>
                </c:pt>
                <c:pt idx="37">
                  <c:v>23975007.348000001</c:v>
                </c:pt>
                <c:pt idx="38">
                  <c:v>24114192</c:v>
                </c:pt>
                <c:pt idx="39">
                  <c:v>24059187</c:v>
                </c:pt>
                <c:pt idx="40">
                  <c:v>24689911</c:v>
                </c:pt>
                <c:pt idx="41">
                  <c:v>25276631</c:v>
                </c:pt>
                <c:pt idx="42">
                  <c:v>25646998</c:v>
                </c:pt>
                <c:pt idx="43">
                  <c:v>27047792</c:v>
                </c:pt>
                <c:pt idx="44">
                  <c:v>28393581</c:v>
                </c:pt>
                <c:pt idx="45">
                  <c:v>29490014</c:v>
                </c:pt>
                <c:pt idx="46">
                  <c:v>30568112</c:v>
                </c:pt>
                <c:pt idx="47">
                  <c:v>31180501</c:v>
                </c:pt>
                <c:pt idx="48">
                  <c:v>32181592</c:v>
                </c:pt>
                <c:pt idx="49">
                  <c:v>31891899</c:v>
                </c:pt>
                <c:pt idx="50">
                  <c:v>33472376</c:v>
                </c:pt>
                <c:pt idx="51">
                  <c:v>34847501</c:v>
                </c:pt>
                <c:pt idx="52">
                  <c:v>35470891</c:v>
                </c:pt>
                <c:pt idx="53">
                  <c:v>35837591</c:v>
                </c:pt>
                <c:pt idx="54">
                  <c:v>36138285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WorldAnalysis!$A$61:$A$115</c15:f>
                <c15:dlblRangeCache>
                  <c:ptCount val="55"/>
                  <c:pt idx="0">
                    <c:v>1960</c:v>
                  </c:pt>
                  <c:pt idx="54">
                    <c:v>2014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5-5DD6-4ECB-9A66-30081CD26B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9485792"/>
        <c:axId val="419486624"/>
      </c:scatterChart>
      <c:valAx>
        <c:axId val="419485792"/>
        <c:scaling>
          <c:logBase val="10"/>
          <c:orientation val="minMax"/>
          <c:min val="10000000000"/>
        </c:scaling>
        <c:delete val="0"/>
        <c:axPos val="b"/>
        <c:majorGridlines>
          <c:spPr>
            <a:ln w="9525" cap="flat" cmpd="sng" algn="ctr">
              <a:solidFill>
                <a:schemeClr val="bg1">
                  <a:lumMod val="85000"/>
                  <a:alpha val="50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bg1">
                  <a:lumMod val="85000"/>
                  <a:alpha val="50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ysClr val="windowText" lastClr="000000"/>
                    </a:solidFill>
                    <a:latin typeface="Segoe UI" panose="020B0502040204020203" pitchFamily="34" charset="0"/>
                    <a:ea typeface="Microsoft JhengHei Light" panose="020B0304030504040204" pitchFamily="34" charset="-120"/>
                    <a:cs typeface="Segoe UI" panose="020B0502040204020203" pitchFamily="34" charset="0"/>
                  </a:defRPr>
                </a:pPr>
                <a:r>
                  <a:rPr lang="en-US" sz="1600"/>
                  <a:t>Gross Domestic Product [trillion current USD]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ysClr val="windowText" lastClr="000000"/>
                  </a:solidFill>
                  <a:latin typeface="Segoe UI" panose="020B0502040204020203" pitchFamily="34" charset="0"/>
                  <a:ea typeface="Microsoft JhengHei Light" panose="020B0304030504040204" pitchFamily="34" charset="-120"/>
                  <a:cs typeface="Segoe UI" panose="020B0502040204020203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Segoe UI" panose="020B0502040204020203" pitchFamily="34" charset="0"/>
                <a:ea typeface="Microsoft JhengHei Light" panose="020B0304030504040204" pitchFamily="34" charset="-120"/>
                <a:cs typeface="Segoe UI" panose="020B0502040204020203" pitchFamily="34" charset="0"/>
              </a:defRPr>
            </a:pPr>
            <a:endParaRPr lang="en-US"/>
          </a:p>
        </c:txPr>
        <c:crossAx val="419486624"/>
        <c:crosses val="autoZero"/>
        <c:crossBetween val="midCat"/>
        <c:dispUnits>
          <c:builtInUnit val="trillions"/>
        </c:dispUnits>
      </c:valAx>
      <c:valAx>
        <c:axId val="419486624"/>
        <c:scaling>
          <c:logBase val="10"/>
          <c:orientation val="minMax"/>
          <c:min val="10000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  <a:alpha val="50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bg1">
                  <a:lumMod val="85000"/>
                  <a:alpha val="50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ysClr val="windowText" lastClr="000000"/>
                    </a:solidFill>
                    <a:latin typeface="Segoe UI" panose="020B0502040204020203" pitchFamily="34" charset="0"/>
                    <a:ea typeface="Microsoft JhengHei Light" panose="020B0304030504040204" pitchFamily="34" charset="-120"/>
                    <a:cs typeface="Segoe UI" panose="020B0502040204020203" pitchFamily="34" charset="0"/>
                  </a:defRPr>
                </a:pPr>
                <a:r>
                  <a:rPr lang="en-US" sz="1600"/>
                  <a:t>CO2 emissions [Gt CO2]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ysClr val="windowText" lastClr="000000"/>
                  </a:solidFill>
                  <a:latin typeface="Segoe UI" panose="020B0502040204020203" pitchFamily="34" charset="0"/>
                  <a:ea typeface="Microsoft JhengHei Light" panose="020B0304030504040204" pitchFamily="34" charset="-120"/>
                  <a:cs typeface="Segoe UI" panose="020B0502040204020203" pitchFamily="34" charset="0"/>
                </a:defRPr>
              </a:pPr>
              <a:endParaRPr lang="en-US"/>
            </a:p>
          </c:txPr>
        </c:title>
        <c:numFmt formatCode="#,##0.0" sourceLinked="0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Segoe UI" panose="020B0502040204020203" pitchFamily="34" charset="0"/>
                <a:ea typeface="Microsoft JhengHei Light" panose="020B0304030504040204" pitchFamily="34" charset="-120"/>
                <a:cs typeface="Segoe UI" panose="020B0502040204020203" pitchFamily="34" charset="0"/>
              </a:defRPr>
            </a:pPr>
            <a:endParaRPr lang="en-US"/>
          </a:p>
        </c:txPr>
        <c:crossAx val="419485792"/>
        <c:crosses val="autoZero"/>
        <c:crossBetween val="midCat"/>
        <c:dispUnits>
          <c:builtInUnit val="millions"/>
        </c:dispUnits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Segoe UI" panose="020B0502040204020203" pitchFamily="34" charset="0"/>
              <a:ea typeface="Microsoft JhengHei Light" panose="020B0304030504040204" pitchFamily="34" charset="-120"/>
              <a:cs typeface="Segoe UI" panose="020B0502040204020203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>
          <a:solidFill>
            <a:sysClr val="windowText" lastClr="000000"/>
          </a:solidFill>
          <a:latin typeface="Segoe UI" panose="020B0502040204020203" pitchFamily="34" charset="0"/>
          <a:ea typeface="Microsoft JhengHei Light" panose="020B0304030504040204" pitchFamily="34" charset="-120"/>
          <a:cs typeface="Segoe UI" panose="020B0502040204020203" pitchFamily="34" charset="0"/>
        </a:defRPr>
      </a:pPr>
      <a:endParaRPr lang="en-US"/>
    </a:p>
  </c:txPr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320" b="0" i="0" u="none" strike="noStrike" kern="1200" spc="0" baseline="0">
                <a:solidFill>
                  <a:sysClr val="windowText" lastClr="000000"/>
                </a:solidFill>
                <a:latin typeface="Segoe UI" panose="020B0502040204020203" pitchFamily="34" charset="0"/>
                <a:ea typeface="Microsoft JhengHei Light" panose="020B0304030504040204" pitchFamily="34" charset="-120"/>
                <a:cs typeface="Segoe UI" panose="020B0502040204020203" pitchFamily="34" charset="0"/>
              </a:defRPr>
            </a:pPr>
            <a:r>
              <a:rPr lang="en-US" sz="1800" b="1" i="0" baseline="0">
                <a:effectLst/>
              </a:rPr>
              <a:t>Evolution of CO2 emissions and GDP per capita 1960-2014 for the world and top emitters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20" b="0" i="0" u="none" strike="noStrike" kern="1200" spc="0" baseline="0">
              <a:solidFill>
                <a:sysClr val="windowText" lastClr="000000"/>
              </a:solidFill>
              <a:latin typeface="Segoe UI" panose="020B0502040204020203" pitchFamily="34" charset="0"/>
              <a:ea typeface="Microsoft JhengHei Light" panose="020B0304030504040204" pitchFamily="34" charset="-120"/>
              <a:cs typeface="Segoe UI" panose="020B0502040204020203" pitchFamily="34" charset="0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Top5Analysis!$B$3</c:f>
              <c:strCache>
                <c:ptCount val="1"/>
                <c:pt idx="0">
                  <c:v>United States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5"/>
            <c:spPr>
              <a:solidFill>
                <a:schemeClr val="accent1"/>
              </a:solidFill>
              <a:ln w="9525">
                <a:noFill/>
              </a:ln>
              <a:effectLst/>
            </c:spPr>
          </c:marker>
          <c:dLbls>
            <c:dLbl>
              <c:idx val="0"/>
              <c:layout>
                <c:manualLayout>
                  <c:x val="4.0989162078246344E-3"/>
                  <c:y val="1.4643844890550026E-2"/>
                </c:manualLayout>
              </c:layout>
              <c:tx>
                <c:rich>
                  <a:bodyPr/>
                  <a:lstStyle/>
                  <a:p>
                    <a:fld id="{FAFA2471-F254-4BC5-B67E-11ED7C21ACE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0-DA6C-48B7-8E73-123039A7504B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0725EF18-77DE-4C6C-9629-10EA689B744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DA6C-48B7-8E73-123039A7504B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11DDC959-9C98-4561-91FC-FF5600C9085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DA6C-48B7-8E73-123039A7504B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5D34FDC8-CC77-48C0-9E08-EA9083CFEDA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DA6C-48B7-8E73-123039A7504B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4DEE8BC0-99F0-4FB6-B41A-BFDE4AB2560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DA6C-48B7-8E73-123039A7504B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7D2CBBB2-05C6-4041-9800-F0D99C18C82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DA6C-48B7-8E73-123039A7504B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62F7810D-CE74-4D6F-855B-F453D54EBF8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DA6C-48B7-8E73-123039A7504B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058E19C9-FA88-4989-B988-32EFBCF85C6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DA6C-48B7-8E73-123039A7504B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1B1061E7-F56F-4EBA-BD3C-92B3A95DE62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DA6C-48B7-8E73-123039A7504B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275BAEBB-63B7-45AC-8685-8AFB814FB1D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DA6C-48B7-8E73-123039A7504B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353D8164-D1EC-4977-A164-053BBC820EE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DA6C-48B7-8E73-123039A7504B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B9B3BEE2-59CC-4071-8717-B660F398665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DA6C-48B7-8E73-123039A7504B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EFE80705-D183-4B9E-8087-F30E8BA9D4E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DA6C-48B7-8E73-123039A7504B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7C6E8B28-BEE6-4BDA-A84C-1F4EA86043A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DA6C-48B7-8E73-123039A7504B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41589496-2B70-49B6-B128-54AB1157F37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DA6C-48B7-8E73-123039A7504B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F3A5FA17-6BCD-418B-B4A7-E8F77984352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DA6C-48B7-8E73-123039A7504B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D7416EC0-A64A-43DF-A149-8D5D911DE4F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DA6C-48B7-8E73-123039A7504B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08FC9799-2FBA-4472-9670-9F09E6B4196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DA6C-48B7-8E73-123039A7504B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C3612924-2409-46F1-B7D1-D32B6C8060B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DA6C-48B7-8E73-123039A7504B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E6964730-BFE0-4617-AAD3-4E4E7BF6CA6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DA6C-48B7-8E73-123039A7504B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CE6C162C-4955-4F2C-BF2E-E46E72E7ECC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DA6C-48B7-8E73-123039A7504B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C6393D5C-671B-4B85-9421-BD5A5E1D420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DA6C-48B7-8E73-123039A7504B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1A5C563B-628A-44C7-8AA1-011A55998A1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DA6C-48B7-8E73-123039A7504B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fld id="{F59A806A-C609-4353-A11A-B429BECB44D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DA6C-48B7-8E73-123039A7504B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fld id="{13296007-91A8-4FD4-A75B-8D4479D2821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8-DA6C-48B7-8E73-123039A7504B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fld id="{6213240E-30DE-471B-B548-98A1752D53E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9-DA6C-48B7-8E73-123039A7504B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fld id="{ADBF7A81-67B2-45AF-9B9C-A3FA0378620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DA6C-48B7-8E73-123039A7504B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fld id="{33037FBC-3996-49C9-BD81-04CDC8FB183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DA6C-48B7-8E73-123039A7504B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fld id="{DBE549FA-0917-4837-A14B-71DD71E1781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DA6C-48B7-8E73-123039A7504B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fld id="{2F9C65BE-B964-4780-8CF3-DD0A4E14E2A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DA6C-48B7-8E73-123039A7504B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fld id="{8693DBB3-170B-48D6-9D50-328AD841017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DA6C-48B7-8E73-123039A7504B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fld id="{A11B8D9B-9644-4726-A772-B744451D931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F-DA6C-48B7-8E73-123039A7504B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fld id="{3DB0E98F-9868-4131-8F02-EDA5EF30DF5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0-DA6C-48B7-8E73-123039A7504B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fld id="{38EEC8BA-00B0-4367-B281-61BA4FE13D0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1-DA6C-48B7-8E73-123039A7504B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fld id="{8904E1EA-094F-430A-962F-696DC34A05F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2-DA6C-48B7-8E73-123039A7504B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fld id="{4E04D8B5-EC7B-4DBD-AA2D-E9F87A9F687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3-DA6C-48B7-8E73-123039A7504B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fld id="{5354F989-5ECE-4B4B-B937-68FC821283B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4-DA6C-48B7-8E73-123039A7504B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fld id="{5EC0209D-2DFA-40ED-8106-9B444B8911C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5-DA6C-48B7-8E73-123039A7504B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fld id="{39EF8BA3-FA00-4841-B861-2CDDB722F58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6-DA6C-48B7-8E73-123039A7504B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fld id="{0DD8F82C-A97B-4596-9706-F91F5D5FE9D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7-DA6C-48B7-8E73-123039A7504B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fld id="{4F611988-FA4D-4782-ADC8-224F903F376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8-DA6C-48B7-8E73-123039A7504B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fld id="{B67886CC-250F-413A-B6F7-90B0EEA5211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9-DA6C-48B7-8E73-123039A7504B}"/>
                </c:ext>
              </c:extLst>
            </c:dLbl>
            <c:dLbl>
              <c:idx val="42"/>
              <c:tx>
                <c:rich>
                  <a:bodyPr/>
                  <a:lstStyle/>
                  <a:p>
                    <a:fld id="{4E67277B-C695-49A2-BE06-FCD6EF75188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A-DA6C-48B7-8E73-123039A7504B}"/>
                </c:ext>
              </c:extLst>
            </c:dLbl>
            <c:dLbl>
              <c:idx val="43"/>
              <c:tx>
                <c:rich>
                  <a:bodyPr/>
                  <a:lstStyle/>
                  <a:p>
                    <a:fld id="{1411A101-7BCC-45D7-8D78-31212F66D32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B-DA6C-48B7-8E73-123039A7504B}"/>
                </c:ext>
              </c:extLst>
            </c:dLbl>
            <c:dLbl>
              <c:idx val="44"/>
              <c:tx>
                <c:rich>
                  <a:bodyPr/>
                  <a:lstStyle/>
                  <a:p>
                    <a:fld id="{99D6DA0D-5FCA-42EC-9301-FBA47F4EAF0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C-DA6C-48B7-8E73-123039A7504B}"/>
                </c:ext>
              </c:extLst>
            </c:dLbl>
            <c:dLbl>
              <c:idx val="45"/>
              <c:tx>
                <c:rich>
                  <a:bodyPr/>
                  <a:lstStyle/>
                  <a:p>
                    <a:fld id="{4CE5975C-354A-4D18-8444-9A5FD3FCA7E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D-DA6C-48B7-8E73-123039A7504B}"/>
                </c:ext>
              </c:extLst>
            </c:dLbl>
            <c:dLbl>
              <c:idx val="46"/>
              <c:tx>
                <c:rich>
                  <a:bodyPr/>
                  <a:lstStyle/>
                  <a:p>
                    <a:fld id="{ABB7D3C1-0686-4DAC-9B33-35B6D4A49D6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E-DA6C-48B7-8E73-123039A7504B}"/>
                </c:ext>
              </c:extLst>
            </c:dLbl>
            <c:dLbl>
              <c:idx val="47"/>
              <c:tx>
                <c:rich>
                  <a:bodyPr/>
                  <a:lstStyle/>
                  <a:p>
                    <a:fld id="{3DC8EB0C-6017-47B8-91FC-C6826FD27C2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F-DA6C-48B7-8E73-123039A7504B}"/>
                </c:ext>
              </c:extLst>
            </c:dLbl>
            <c:dLbl>
              <c:idx val="48"/>
              <c:tx>
                <c:rich>
                  <a:bodyPr/>
                  <a:lstStyle/>
                  <a:p>
                    <a:fld id="{585807BB-E0A7-4AD0-9C61-C9EC31DED30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0-DA6C-48B7-8E73-123039A7504B}"/>
                </c:ext>
              </c:extLst>
            </c:dLbl>
            <c:dLbl>
              <c:idx val="49"/>
              <c:tx>
                <c:rich>
                  <a:bodyPr/>
                  <a:lstStyle/>
                  <a:p>
                    <a:fld id="{75328DBB-A61F-437E-9398-F102289BB70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1-DA6C-48B7-8E73-123039A7504B}"/>
                </c:ext>
              </c:extLst>
            </c:dLbl>
            <c:dLbl>
              <c:idx val="50"/>
              <c:tx>
                <c:rich>
                  <a:bodyPr/>
                  <a:lstStyle/>
                  <a:p>
                    <a:fld id="{C2603B28-316E-494B-96ED-5B2E245D974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2-DA6C-48B7-8E73-123039A7504B}"/>
                </c:ext>
              </c:extLst>
            </c:dLbl>
            <c:dLbl>
              <c:idx val="51"/>
              <c:tx>
                <c:rich>
                  <a:bodyPr/>
                  <a:lstStyle/>
                  <a:p>
                    <a:fld id="{FFAB2B31-BFA2-4984-8A1F-FF6487CE9D1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3-DA6C-48B7-8E73-123039A7504B}"/>
                </c:ext>
              </c:extLst>
            </c:dLbl>
            <c:dLbl>
              <c:idx val="52"/>
              <c:tx>
                <c:rich>
                  <a:bodyPr/>
                  <a:lstStyle/>
                  <a:p>
                    <a:fld id="{18513C0A-5517-44DA-9E2A-A978CCB7CFA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4-DA6C-48B7-8E73-123039A7504B}"/>
                </c:ext>
              </c:extLst>
            </c:dLbl>
            <c:dLbl>
              <c:idx val="53"/>
              <c:tx>
                <c:rich>
                  <a:bodyPr/>
                  <a:lstStyle/>
                  <a:p>
                    <a:fld id="{0B8061E4-5925-43D7-BB36-816AB5BBAA2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5-DA6C-48B7-8E73-123039A7504B}"/>
                </c:ext>
              </c:extLst>
            </c:dLbl>
            <c:dLbl>
              <c:idx val="54"/>
              <c:tx>
                <c:rich>
                  <a:bodyPr/>
                  <a:lstStyle/>
                  <a:p>
                    <a:fld id="{40CAB267-FA5B-412D-80F1-4EBA89793E2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6-DA6C-48B7-8E73-123039A7504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50" b="0" i="0" u="none" strike="noStrike" kern="1200" baseline="0">
                    <a:solidFill>
                      <a:schemeClr val="accent1">
                        <a:lumMod val="50000"/>
                      </a:schemeClr>
                    </a:solidFill>
                    <a:latin typeface="Segoe UI" panose="020B0502040204020203" pitchFamily="34" charset="0"/>
                    <a:ea typeface="Microsoft JhengHei Light" panose="020B0304030504040204" pitchFamily="34" charset="-120"/>
                    <a:cs typeface="Segoe UI" panose="020B0502040204020203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accent1"/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Top5Analysis!$L$5:$L$59</c:f>
              <c:numCache>
                <c:formatCode>General</c:formatCode>
                <c:ptCount val="55"/>
                <c:pt idx="0">
                  <c:v>3007.1234453786165</c:v>
                </c:pt>
                <c:pt idx="1">
                  <c:v>3066.5628691661541</c:v>
                </c:pt>
                <c:pt idx="2">
                  <c:v>3243.8430775498828</c:v>
                </c:pt>
                <c:pt idx="3">
                  <c:v>3374.5151710508239</c:v>
                </c:pt>
                <c:pt idx="4">
                  <c:v>3573.9411847474321</c:v>
                </c:pt>
                <c:pt idx="5">
                  <c:v>3827.5271097203854</c:v>
                </c:pt>
                <c:pt idx="6">
                  <c:v>4146.3166463166463</c:v>
                </c:pt>
                <c:pt idx="7">
                  <c:v>4336.4265872217075</c:v>
                </c:pt>
                <c:pt idx="8">
                  <c:v>4695.9233904317762</c:v>
                </c:pt>
                <c:pt idx="9">
                  <c:v>5032.1447426200311</c:v>
                </c:pt>
                <c:pt idx="10">
                  <c:v>5246.883717300977</c:v>
                </c:pt>
                <c:pt idx="11">
                  <c:v>5623.4439784071155</c:v>
                </c:pt>
                <c:pt idx="12">
                  <c:v>6109.9258680489384</c:v>
                </c:pt>
                <c:pt idx="13">
                  <c:v>6741.3323643639487</c:v>
                </c:pt>
                <c:pt idx="14">
                  <c:v>7242.4411046788928</c:v>
                </c:pt>
                <c:pt idx="15">
                  <c:v>7820.065471146856</c:v>
                </c:pt>
                <c:pt idx="16">
                  <c:v>8611.401839154265</c:v>
                </c:pt>
                <c:pt idx="17">
                  <c:v>9471.306171931401</c:v>
                </c:pt>
                <c:pt idx="18">
                  <c:v>10587.285756003324</c:v>
                </c:pt>
                <c:pt idx="19">
                  <c:v>11695.554420030659</c:v>
                </c:pt>
                <c:pt idx="20">
                  <c:v>12597.667510177138</c:v>
                </c:pt>
                <c:pt idx="21">
                  <c:v>13993.166743657011</c:v>
                </c:pt>
                <c:pt idx="22">
                  <c:v>14438.976275985911</c:v>
                </c:pt>
                <c:pt idx="23">
                  <c:v>15561.426396112784</c:v>
                </c:pt>
                <c:pt idx="24">
                  <c:v>17134.286017173752</c:v>
                </c:pt>
                <c:pt idx="25">
                  <c:v>18269.422168423531</c:v>
                </c:pt>
                <c:pt idx="26">
                  <c:v>19115.052908180049</c:v>
                </c:pt>
                <c:pt idx="27">
                  <c:v>20100.858891654181</c:v>
                </c:pt>
                <c:pt idx="28">
                  <c:v>21483.233060257917</c:v>
                </c:pt>
                <c:pt idx="29">
                  <c:v>22922.437089527142</c:v>
                </c:pt>
                <c:pt idx="30">
                  <c:v>23954.479354867141</c:v>
                </c:pt>
                <c:pt idx="31">
                  <c:v>24405.164814748932</c:v>
                </c:pt>
                <c:pt idx="32">
                  <c:v>25492.951651761698</c:v>
                </c:pt>
                <c:pt idx="33">
                  <c:v>26464.852511744044</c:v>
                </c:pt>
                <c:pt idx="34">
                  <c:v>27776.635528226019</c:v>
                </c:pt>
                <c:pt idx="35">
                  <c:v>28782.175020091785</c:v>
                </c:pt>
                <c:pt idx="36">
                  <c:v>30068.230918283258</c:v>
                </c:pt>
                <c:pt idx="37">
                  <c:v>31572.690229849224</c:v>
                </c:pt>
                <c:pt idx="38">
                  <c:v>32949.197764034601</c:v>
                </c:pt>
                <c:pt idx="39">
                  <c:v>34620.928899082566</c:v>
                </c:pt>
                <c:pt idx="40">
                  <c:v>36449.855115534861</c:v>
                </c:pt>
                <c:pt idx="41">
                  <c:v>37273.618103417619</c:v>
                </c:pt>
                <c:pt idx="42">
                  <c:v>38166.037840781217</c:v>
                </c:pt>
                <c:pt idx="43">
                  <c:v>39677.198348105841</c:v>
                </c:pt>
                <c:pt idx="44">
                  <c:v>41921.809761789213</c:v>
                </c:pt>
                <c:pt idx="45">
                  <c:v>44307.92058486028</c:v>
                </c:pt>
                <c:pt idx="46">
                  <c:v>46437.067117306477</c:v>
                </c:pt>
                <c:pt idx="47">
                  <c:v>48061.537661335336</c:v>
                </c:pt>
                <c:pt idx="48">
                  <c:v>48401.427340389913</c:v>
                </c:pt>
                <c:pt idx="49">
                  <c:v>47001.555349681752</c:v>
                </c:pt>
                <c:pt idx="50">
                  <c:v>48373.878815577889</c:v>
                </c:pt>
                <c:pt idx="51">
                  <c:v>49790.66547823052</c:v>
                </c:pt>
                <c:pt idx="52">
                  <c:v>51450.122295058092</c:v>
                </c:pt>
                <c:pt idx="53">
                  <c:v>52787.026948993465</c:v>
                </c:pt>
                <c:pt idx="54">
                  <c:v>54598.550688751944</c:v>
                </c:pt>
              </c:numCache>
            </c:numRef>
          </c:xVal>
          <c:yVal>
            <c:numRef>
              <c:f>Top5Analysis!$B$5:$B$59</c:f>
              <c:numCache>
                <c:formatCode>General</c:formatCode>
                <c:ptCount val="55"/>
                <c:pt idx="0">
                  <c:v>2890696.1</c:v>
                </c:pt>
                <c:pt idx="1">
                  <c:v>2880505.5070000002</c:v>
                </c:pt>
                <c:pt idx="2">
                  <c:v>2987207.8730000001</c:v>
                </c:pt>
                <c:pt idx="3">
                  <c:v>3119230.8739999998</c:v>
                </c:pt>
                <c:pt idx="4">
                  <c:v>3255995.3059999999</c:v>
                </c:pt>
                <c:pt idx="5">
                  <c:v>3390922.571</c:v>
                </c:pt>
                <c:pt idx="6">
                  <c:v>3561878.111</c:v>
                </c:pt>
                <c:pt idx="7">
                  <c:v>3695708.943</c:v>
                </c:pt>
                <c:pt idx="8">
                  <c:v>3831354.94</c:v>
                </c:pt>
                <c:pt idx="9">
                  <c:v>4024748.8530000001</c:v>
                </c:pt>
                <c:pt idx="10">
                  <c:v>4328904.5010000002</c:v>
                </c:pt>
                <c:pt idx="11">
                  <c:v>4356770.034</c:v>
                </c:pt>
                <c:pt idx="12">
                  <c:v>4564952.9579999996</c:v>
                </c:pt>
                <c:pt idx="13">
                  <c:v>4770194.9479999999</c:v>
                </c:pt>
                <c:pt idx="14">
                  <c:v>4598487.6730000004</c:v>
                </c:pt>
                <c:pt idx="15">
                  <c:v>4406329.5389999999</c:v>
                </c:pt>
                <c:pt idx="16">
                  <c:v>4613100.6679999996</c:v>
                </c:pt>
                <c:pt idx="17">
                  <c:v>4742292.7450000001</c:v>
                </c:pt>
                <c:pt idx="18">
                  <c:v>4890861.25</c:v>
                </c:pt>
                <c:pt idx="19">
                  <c:v>4901796.2439999999</c:v>
                </c:pt>
                <c:pt idx="20">
                  <c:v>4723209.6770000001</c:v>
                </c:pt>
                <c:pt idx="21">
                  <c:v>4535800.3080000002</c:v>
                </c:pt>
                <c:pt idx="22">
                  <c:v>4306748.4869999997</c:v>
                </c:pt>
                <c:pt idx="23">
                  <c:v>4341878.3470000001</c:v>
                </c:pt>
                <c:pt idx="24">
                  <c:v>4475192.1320000002</c:v>
                </c:pt>
                <c:pt idx="25">
                  <c:v>4492555.3770000003</c:v>
                </c:pt>
                <c:pt idx="26">
                  <c:v>4495463.3080000002</c:v>
                </c:pt>
                <c:pt idx="27">
                  <c:v>4688373.1770000001</c:v>
                </c:pt>
                <c:pt idx="28">
                  <c:v>4892526.068</c:v>
                </c:pt>
                <c:pt idx="29">
                  <c:v>4955081.4210000001</c:v>
                </c:pt>
                <c:pt idx="30">
                  <c:v>4823403.1179999998</c:v>
                </c:pt>
                <c:pt idx="31">
                  <c:v>4820847.2189999996</c:v>
                </c:pt>
                <c:pt idx="32">
                  <c:v>4909533.6140000001</c:v>
                </c:pt>
                <c:pt idx="33">
                  <c:v>5028674.4440000001</c:v>
                </c:pt>
                <c:pt idx="34">
                  <c:v>5094354.0810000002</c:v>
                </c:pt>
                <c:pt idx="35">
                  <c:v>5132919.92</c:v>
                </c:pt>
                <c:pt idx="36">
                  <c:v>5252112.0880000005</c:v>
                </c:pt>
                <c:pt idx="37">
                  <c:v>5368715.3540000003</c:v>
                </c:pt>
                <c:pt idx="38">
                  <c:v>5401010.6229999997</c:v>
                </c:pt>
                <c:pt idx="39">
                  <c:v>5504669.3789999997</c:v>
                </c:pt>
                <c:pt idx="40">
                  <c:v>5693684.8940000003</c:v>
                </c:pt>
                <c:pt idx="41">
                  <c:v>5595794.3289999999</c:v>
                </c:pt>
                <c:pt idx="42">
                  <c:v>5641309.1330000004</c:v>
                </c:pt>
                <c:pt idx="43">
                  <c:v>5675701.926</c:v>
                </c:pt>
                <c:pt idx="44">
                  <c:v>5756075.2319999998</c:v>
                </c:pt>
                <c:pt idx="45">
                  <c:v>5789727.2910000002</c:v>
                </c:pt>
                <c:pt idx="46">
                  <c:v>5697285.8880000003</c:v>
                </c:pt>
                <c:pt idx="47">
                  <c:v>5789030.5609999998</c:v>
                </c:pt>
                <c:pt idx="48">
                  <c:v>5614110.9939999999</c:v>
                </c:pt>
                <c:pt idx="49">
                  <c:v>5263505.4570000004</c:v>
                </c:pt>
                <c:pt idx="50">
                  <c:v>5395532.125</c:v>
                </c:pt>
                <c:pt idx="51">
                  <c:v>5289680.5029999996</c:v>
                </c:pt>
                <c:pt idx="52">
                  <c:v>5119436.3609999996</c:v>
                </c:pt>
                <c:pt idx="53">
                  <c:v>5159160.9720000001</c:v>
                </c:pt>
                <c:pt idx="54">
                  <c:v>5254279.2850000001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WorldAnalysis!$A$61:$A$115</c15:f>
                <c15:dlblRangeCache>
                  <c:ptCount val="55"/>
                  <c:pt idx="0">
                    <c:v>1960</c:v>
                  </c:pt>
                  <c:pt idx="54">
                    <c:v>2014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37-DA6C-48B7-8E73-123039A7504B}"/>
            </c:ext>
          </c:extLst>
        </c:ser>
        <c:ser>
          <c:idx val="1"/>
          <c:order val="1"/>
          <c:tx>
            <c:strRef>
              <c:f>Top5Analysis!$C$3</c:f>
              <c:strCache>
                <c:ptCount val="1"/>
                <c:pt idx="0">
                  <c:v>European Union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noFill/>
              <a:ln w="9525">
                <a:solidFill>
                  <a:srgbClr val="002060"/>
                </a:solidFill>
              </a:ln>
              <a:effectLst/>
            </c:spPr>
          </c:marker>
          <c:dLbls>
            <c:dLbl>
              <c:idx val="0"/>
              <c:layout>
                <c:manualLayout>
                  <c:x val="-5.7782893354769445E-2"/>
                  <c:y val="-1.4628671175281265E-2"/>
                </c:manualLayout>
              </c:layout>
              <c:tx>
                <c:rich>
                  <a:bodyPr/>
                  <a:lstStyle/>
                  <a:p>
                    <a:fld id="{0D466D94-4B02-4388-9522-9D5F2F8E957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38-DA6C-48B7-8E73-123039A7504B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A0D31727-6A87-41CA-B1DA-1CC7574F95D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9-DA6C-48B7-8E73-123039A7504B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8FC097F8-352C-40A8-AC26-A7ED6F6A28B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A-DA6C-48B7-8E73-123039A7504B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6829C82D-2935-4495-949B-1A2DB226503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B-DA6C-48B7-8E73-123039A7504B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E1EE09F8-6E99-4BA9-AF51-D7968FF76EE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C-DA6C-48B7-8E73-123039A7504B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51871BF1-F5F1-4BB2-A3E7-C2735828D4B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D-DA6C-48B7-8E73-123039A7504B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C94B0D6E-30BA-4AD3-83A2-F1CAC851DB4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E-DA6C-48B7-8E73-123039A7504B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6352E9C2-E384-4138-A858-482B00FB048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F-DA6C-48B7-8E73-123039A7504B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6873ADD5-8F58-449F-8586-3A41D54FA30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0-DA6C-48B7-8E73-123039A7504B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E733F26A-3F47-49DC-9950-A6C33C1AF40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1-DA6C-48B7-8E73-123039A7504B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DA35A123-413F-4232-B228-F15EFAA3B8D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2-DA6C-48B7-8E73-123039A7504B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FC439949-E8EB-4538-B81C-CB48F49D75F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3-DA6C-48B7-8E73-123039A7504B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E961BB73-3DC4-4AC3-97D4-D8C3734084B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4-DA6C-48B7-8E73-123039A7504B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BB7C3E09-07E8-4DCC-95F4-183F6C59A66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5-DA6C-48B7-8E73-123039A7504B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62BA455E-4B2A-4A52-BA7B-B9BFD978480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6-DA6C-48B7-8E73-123039A7504B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5B068466-F2F1-48E3-826C-8D8ED7B6255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7-DA6C-48B7-8E73-123039A7504B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34C15A1C-4432-4FA9-817A-0F6880C850B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8-DA6C-48B7-8E73-123039A7504B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96436776-6FE2-4AF1-A8CF-8EB4CEDFD9B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9-DA6C-48B7-8E73-123039A7504B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B6108FD3-8020-42F8-8790-725B5196DE9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A-DA6C-48B7-8E73-123039A7504B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276B50E4-28AA-4A86-A6B7-4D30C7667CA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B-DA6C-48B7-8E73-123039A7504B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16C6ED03-ED36-4535-9A19-F340B419C89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C-DA6C-48B7-8E73-123039A7504B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F00F4244-66C6-4EE7-9B04-6E835FB4504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D-DA6C-48B7-8E73-123039A7504B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F880C585-2EC3-42CB-B5D0-0CEB18CFBAE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E-DA6C-48B7-8E73-123039A7504B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fld id="{3EF015ED-4F96-4732-8F38-D8DE673925C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F-DA6C-48B7-8E73-123039A7504B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fld id="{775EB0B6-4510-49DB-B901-68FDB5A58DC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0-DA6C-48B7-8E73-123039A7504B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fld id="{79546EE4-A86B-4DD0-B418-DC7C2713C23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1-DA6C-48B7-8E73-123039A7504B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fld id="{455F1C0C-B9DF-4430-A6F9-E2CAE5648FE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2-DA6C-48B7-8E73-123039A7504B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fld id="{ED212C11-D47E-4404-924A-FEE5A6947F1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3-DA6C-48B7-8E73-123039A7504B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fld id="{42894832-D90F-4AB9-A2FA-39187966FE2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4-DA6C-48B7-8E73-123039A7504B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fld id="{F5ACD9A5-11AA-4420-A527-EA0B974D412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5-DA6C-48B7-8E73-123039A7504B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fld id="{CCE92348-4D34-40AB-9A11-FF014A46F5B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6-DA6C-48B7-8E73-123039A7504B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fld id="{4447AA56-274A-43F4-94D7-189728E8176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7-DA6C-48B7-8E73-123039A7504B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fld id="{283B895C-F373-4C89-B392-90080A9FA65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8-DA6C-48B7-8E73-123039A7504B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fld id="{0AC21147-53ED-41FA-BA7D-F3B652CA6DC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9-DA6C-48B7-8E73-123039A7504B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fld id="{2AF2741F-3FCC-4BED-B008-08D1FE0F848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A-DA6C-48B7-8E73-123039A7504B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fld id="{5F16F09A-77D2-4090-AB7A-3B64B9D54B1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B-DA6C-48B7-8E73-123039A7504B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fld id="{509F8D3F-8F39-4D5E-A5A3-A65127BC4FC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C-DA6C-48B7-8E73-123039A7504B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fld id="{4CEA5D5F-93E6-47CC-90BE-469DF059025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D-DA6C-48B7-8E73-123039A7504B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fld id="{6A3666DE-C7F4-4100-8F06-A31ABE89110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E-DA6C-48B7-8E73-123039A7504B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fld id="{F0B6888B-8C86-425F-A925-3C61146D73E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F-DA6C-48B7-8E73-123039A7504B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fld id="{D667FFF4-A4DB-4995-A270-84B0401B6D4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0-DA6C-48B7-8E73-123039A7504B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fld id="{11EFDE63-B425-425E-839E-B4988EF301D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1-DA6C-48B7-8E73-123039A7504B}"/>
                </c:ext>
              </c:extLst>
            </c:dLbl>
            <c:dLbl>
              <c:idx val="42"/>
              <c:tx>
                <c:rich>
                  <a:bodyPr/>
                  <a:lstStyle/>
                  <a:p>
                    <a:fld id="{198BB891-F7E9-4EFF-87ED-C9278DD5EF8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2-DA6C-48B7-8E73-123039A7504B}"/>
                </c:ext>
              </c:extLst>
            </c:dLbl>
            <c:dLbl>
              <c:idx val="43"/>
              <c:tx>
                <c:rich>
                  <a:bodyPr/>
                  <a:lstStyle/>
                  <a:p>
                    <a:fld id="{5F6E9DF4-8CBA-477D-A572-7935E929EC2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3-DA6C-48B7-8E73-123039A7504B}"/>
                </c:ext>
              </c:extLst>
            </c:dLbl>
            <c:dLbl>
              <c:idx val="44"/>
              <c:tx>
                <c:rich>
                  <a:bodyPr/>
                  <a:lstStyle/>
                  <a:p>
                    <a:fld id="{A3603A0D-A72F-4719-8EEB-8A7A3D3AB22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4-DA6C-48B7-8E73-123039A7504B}"/>
                </c:ext>
              </c:extLst>
            </c:dLbl>
            <c:dLbl>
              <c:idx val="45"/>
              <c:tx>
                <c:rich>
                  <a:bodyPr/>
                  <a:lstStyle/>
                  <a:p>
                    <a:fld id="{6A14B057-BEAB-4683-9C85-44335699CEA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5-DA6C-48B7-8E73-123039A7504B}"/>
                </c:ext>
              </c:extLst>
            </c:dLbl>
            <c:dLbl>
              <c:idx val="46"/>
              <c:tx>
                <c:rich>
                  <a:bodyPr/>
                  <a:lstStyle/>
                  <a:p>
                    <a:fld id="{5AED0338-A79D-4CD4-8510-6E39D4D18C2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6-DA6C-48B7-8E73-123039A7504B}"/>
                </c:ext>
              </c:extLst>
            </c:dLbl>
            <c:dLbl>
              <c:idx val="47"/>
              <c:tx>
                <c:rich>
                  <a:bodyPr/>
                  <a:lstStyle/>
                  <a:p>
                    <a:fld id="{46E5758D-2830-410C-A4E4-AB603C6BB8C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7-DA6C-48B7-8E73-123039A7504B}"/>
                </c:ext>
              </c:extLst>
            </c:dLbl>
            <c:dLbl>
              <c:idx val="48"/>
              <c:tx>
                <c:rich>
                  <a:bodyPr/>
                  <a:lstStyle/>
                  <a:p>
                    <a:fld id="{5292683F-9D62-475B-A174-642B2B47F75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8-DA6C-48B7-8E73-123039A7504B}"/>
                </c:ext>
              </c:extLst>
            </c:dLbl>
            <c:dLbl>
              <c:idx val="49"/>
              <c:tx>
                <c:rich>
                  <a:bodyPr/>
                  <a:lstStyle/>
                  <a:p>
                    <a:fld id="{1F8B4B4D-D91A-4C83-8DC6-EB284711F33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9-DA6C-48B7-8E73-123039A7504B}"/>
                </c:ext>
              </c:extLst>
            </c:dLbl>
            <c:dLbl>
              <c:idx val="50"/>
              <c:tx>
                <c:rich>
                  <a:bodyPr/>
                  <a:lstStyle/>
                  <a:p>
                    <a:fld id="{5E554CBF-C363-4ED3-9D6B-8A222A5BBB5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A-DA6C-48B7-8E73-123039A7504B}"/>
                </c:ext>
              </c:extLst>
            </c:dLbl>
            <c:dLbl>
              <c:idx val="51"/>
              <c:tx>
                <c:rich>
                  <a:bodyPr/>
                  <a:lstStyle/>
                  <a:p>
                    <a:fld id="{DB57460D-764F-46F0-A33A-DAE9A0C3145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B-DA6C-48B7-8E73-123039A7504B}"/>
                </c:ext>
              </c:extLst>
            </c:dLbl>
            <c:dLbl>
              <c:idx val="52"/>
              <c:tx>
                <c:rich>
                  <a:bodyPr/>
                  <a:lstStyle/>
                  <a:p>
                    <a:fld id="{9A751596-1F7D-4203-8398-5433B468E52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C-DA6C-48B7-8E73-123039A7504B}"/>
                </c:ext>
              </c:extLst>
            </c:dLbl>
            <c:dLbl>
              <c:idx val="53"/>
              <c:tx>
                <c:rich>
                  <a:bodyPr/>
                  <a:lstStyle/>
                  <a:p>
                    <a:fld id="{493DDA49-809D-4108-A9EA-DFFD85C277B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D-DA6C-48B7-8E73-123039A7504B}"/>
                </c:ext>
              </c:extLst>
            </c:dLbl>
            <c:dLbl>
              <c:idx val="54"/>
              <c:layout>
                <c:manualLayout>
                  <c:x val="2.7307605555184048E-3"/>
                  <c:y val="8.3592406715892933E-3"/>
                </c:manualLayout>
              </c:layout>
              <c:tx>
                <c:rich>
                  <a:bodyPr/>
                  <a:lstStyle/>
                  <a:p>
                    <a:fld id="{0FF389F5-2F94-4A3E-9B88-4E62CC9B5FA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6E-DA6C-48B7-8E73-123039A7504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50" b="0" i="0" u="none" strike="noStrike" kern="1200" baseline="0">
                    <a:solidFill>
                      <a:srgbClr val="002060"/>
                    </a:solidFill>
                    <a:latin typeface="Segoe UI" panose="020B0502040204020203" pitchFamily="34" charset="0"/>
                    <a:ea typeface="Microsoft JhengHei Light" panose="020B0304030504040204" pitchFamily="34" charset="-120"/>
                    <a:cs typeface="Segoe UI" panose="020B0502040204020203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6350" cap="flat" cmpd="sng" algn="ctr">
                      <a:solidFill>
                        <a:srgbClr val="002060"/>
                      </a:solidFill>
                      <a:prstDash val="solid"/>
                      <a:miter lim="800000"/>
                    </a:ln>
                    <a:effectLst/>
                  </c:spPr>
                </c15:leaderLines>
              </c:ext>
            </c:extLst>
          </c:dLbls>
          <c:xVal>
            <c:numRef>
              <c:f>Top5Analysis!$M$5:$M$59</c:f>
              <c:numCache>
                <c:formatCode>General</c:formatCode>
                <c:ptCount val="55"/>
                <c:pt idx="0">
                  <c:v>876.5348323553286</c:v>
                </c:pt>
                <c:pt idx="1">
                  <c:v>946.20560557303077</c:v>
                </c:pt>
                <c:pt idx="2">
                  <c:v>1024.5699029284153</c:v>
                </c:pt>
                <c:pt idx="3">
                  <c:v>1118.7074183881964</c:v>
                </c:pt>
                <c:pt idx="4">
                  <c:v>1229.0199386569034</c:v>
                </c:pt>
                <c:pt idx="5">
                  <c:v>1327.4095760042626</c:v>
                </c:pt>
                <c:pt idx="6">
                  <c:v>1428.0089922639013</c:v>
                </c:pt>
                <c:pt idx="7">
                  <c:v>1523.4207579256311</c:v>
                </c:pt>
                <c:pt idx="8">
                  <c:v>1572.8736131493495</c:v>
                </c:pt>
                <c:pt idx="9">
                  <c:v>1716.4971890734389</c:v>
                </c:pt>
                <c:pt idx="10">
                  <c:v>1934.646808452696</c:v>
                </c:pt>
                <c:pt idx="11">
                  <c:v>2176.907041653531</c:v>
                </c:pt>
                <c:pt idx="12">
                  <c:v>2589.8509474687562</c:v>
                </c:pt>
                <c:pt idx="13">
                  <c:v>3268.5654060374645</c:v>
                </c:pt>
                <c:pt idx="14">
                  <c:v>3653.0184142224116</c:v>
                </c:pt>
                <c:pt idx="15">
                  <c:v>4236.3586253858575</c:v>
                </c:pt>
                <c:pt idx="16">
                  <c:v>4367.0165118796403</c:v>
                </c:pt>
                <c:pt idx="17">
                  <c:v>4925.0383532660617</c:v>
                </c:pt>
                <c:pt idx="18">
                  <c:v>6011.91944790863</c:v>
                </c:pt>
                <c:pt idx="19">
                  <c:v>7313.8884768528969</c:v>
                </c:pt>
                <c:pt idx="20">
                  <c:v>8313.9647383546126</c:v>
                </c:pt>
                <c:pt idx="21">
                  <c:v>7329.4993515143278</c:v>
                </c:pt>
                <c:pt idx="22">
                  <c:v>7034.6277595542115</c:v>
                </c:pt>
                <c:pt idx="23">
                  <c:v>6802.9433440683415</c:v>
                </c:pt>
                <c:pt idx="24">
                  <c:v>6517.5062035155424</c:v>
                </c:pt>
                <c:pt idx="25">
                  <c:v>6719.6505126201209</c:v>
                </c:pt>
                <c:pt idx="26">
                  <c:v>9189.0768233971503</c:v>
                </c:pt>
                <c:pt idx="27">
                  <c:v>11337.619558842729</c:v>
                </c:pt>
                <c:pt idx="28">
                  <c:v>12606.451729691398</c:v>
                </c:pt>
                <c:pt idx="29">
                  <c:v>12828.739049921085</c:v>
                </c:pt>
                <c:pt idx="30">
                  <c:v>15854.49683624353</c:v>
                </c:pt>
                <c:pt idx="31">
                  <c:v>16420.741966723683</c:v>
                </c:pt>
                <c:pt idx="32">
                  <c:v>17838.87528098387</c:v>
                </c:pt>
                <c:pt idx="33">
                  <c:v>16209.978469268106</c:v>
                </c:pt>
                <c:pt idx="34">
                  <c:v>17171.677278407835</c:v>
                </c:pt>
                <c:pt idx="35">
                  <c:v>19845.273544744188</c:v>
                </c:pt>
                <c:pt idx="36">
                  <c:v>20257.019581757209</c:v>
                </c:pt>
                <c:pt idx="37">
                  <c:v>19085.234418261105</c:v>
                </c:pt>
                <c:pt idx="38">
                  <c:v>19709.245512157791</c:v>
                </c:pt>
                <c:pt idx="39">
                  <c:v>19643.092886798924</c:v>
                </c:pt>
                <c:pt idx="40">
                  <c:v>18229.551413160916</c:v>
                </c:pt>
                <c:pt idx="41">
                  <c:v>18400.50766861076</c:v>
                </c:pt>
                <c:pt idx="42">
                  <c:v>20006.695678437682</c:v>
                </c:pt>
                <c:pt idx="43">
                  <c:v>24270.132663506509</c:v>
                </c:pt>
                <c:pt idx="44">
                  <c:v>27917.038761709497</c:v>
                </c:pt>
                <c:pt idx="45">
                  <c:v>29079.126042647054</c:v>
                </c:pt>
                <c:pt idx="46">
                  <c:v>30902.701340556512</c:v>
                </c:pt>
                <c:pt idx="47">
                  <c:v>35568.53815582057</c:v>
                </c:pt>
                <c:pt idx="48">
                  <c:v>38097.797534396654</c:v>
                </c:pt>
                <c:pt idx="49">
                  <c:v>33936.558194112033</c:v>
                </c:pt>
                <c:pt idx="50">
                  <c:v>33658.097871293023</c:v>
                </c:pt>
                <c:pt idx="51">
                  <c:v>36389.085226604038</c:v>
                </c:pt>
                <c:pt idx="52">
                  <c:v>34194.35315621159</c:v>
                </c:pt>
                <c:pt idx="53">
                  <c:v>35536.862080564802</c:v>
                </c:pt>
                <c:pt idx="54">
                  <c:v>36579.699181700431</c:v>
                </c:pt>
              </c:numCache>
            </c:numRef>
          </c:xVal>
          <c:yVal>
            <c:numRef>
              <c:f>Top5Analysis!$C$5:$C$59</c:f>
              <c:numCache>
                <c:formatCode>General</c:formatCode>
                <c:ptCount val="55"/>
                <c:pt idx="0">
                  <c:v>2359594.8861625651</c:v>
                </c:pt>
                <c:pt idx="1">
                  <c:v>2445945.664488059</c:v>
                </c:pt>
                <c:pt idx="2">
                  <c:v>2587255.9107004376</c:v>
                </c:pt>
                <c:pt idx="3">
                  <c:v>2763661.2575785844</c:v>
                </c:pt>
                <c:pt idx="4">
                  <c:v>2879590.411154354</c:v>
                </c:pt>
                <c:pt idx="5">
                  <c:v>2977005.8082510256</c:v>
                </c:pt>
                <c:pt idx="6">
                  <c:v>3066068.1973739616</c:v>
                </c:pt>
                <c:pt idx="7">
                  <c:v>3135494.7841705824</c:v>
                </c:pt>
                <c:pt idx="8">
                  <c:v>3317198.6808828134</c:v>
                </c:pt>
                <c:pt idx="9">
                  <c:v>3520600.6586312945</c:v>
                </c:pt>
                <c:pt idx="10">
                  <c:v>3753440.7558991499</c:v>
                </c:pt>
                <c:pt idx="11">
                  <c:v>3846741.984889355</c:v>
                </c:pt>
                <c:pt idx="12">
                  <c:v>3999496.0598120205</c:v>
                </c:pt>
                <c:pt idx="13">
                  <c:v>4203895.4116469175</c:v>
                </c:pt>
                <c:pt idx="14">
                  <c:v>4142868.5847343332</c:v>
                </c:pt>
                <c:pt idx="15">
                  <c:v>4065317.5548587833</c:v>
                </c:pt>
                <c:pt idx="16">
                  <c:v>4331569.6840215782</c:v>
                </c:pt>
                <c:pt idx="17">
                  <c:v>4315907.794070824</c:v>
                </c:pt>
                <c:pt idx="18">
                  <c:v>4457560.8876254102</c:v>
                </c:pt>
                <c:pt idx="19">
                  <c:v>4647643.7655948764</c:v>
                </c:pt>
                <c:pt idx="20">
                  <c:v>4518359.1496431921</c:v>
                </c:pt>
                <c:pt idx="21">
                  <c:v>4266013.1164665213</c:v>
                </c:pt>
                <c:pt idx="22">
                  <c:v>4171917.1050012019</c:v>
                </c:pt>
                <c:pt idx="23">
                  <c:v>4111986.3506523366</c:v>
                </c:pt>
                <c:pt idx="24">
                  <c:v>4084428.6968583907</c:v>
                </c:pt>
                <c:pt idx="25">
                  <c:v>4189511.4072443857</c:v>
                </c:pt>
                <c:pt idx="26">
                  <c:v>4179574.0289771254</c:v>
                </c:pt>
                <c:pt idx="27">
                  <c:v>4258989.9406080078</c:v>
                </c:pt>
                <c:pt idx="28">
                  <c:v>4202996.7360378038</c:v>
                </c:pt>
                <c:pt idx="29">
                  <c:v>4323273.8172715446</c:v>
                </c:pt>
                <c:pt idx="30">
                  <c:v>4100786.6708069551</c:v>
                </c:pt>
                <c:pt idx="31">
                  <c:v>4112588.9308295459</c:v>
                </c:pt>
                <c:pt idx="32">
                  <c:v>3994290.7510000011</c:v>
                </c:pt>
                <c:pt idx="33">
                  <c:v>3938794.3730000006</c:v>
                </c:pt>
                <c:pt idx="34">
                  <c:v>3884988.4820000012</c:v>
                </c:pt>
                <c:pt idx="35">
                  <c:v>3947855.53</c:v>
                </c:pt>
                <c:pt idx="36">
                  <c:v>4055918.3530000015</c:v>
                </c:pt>
                <c:pt idx="37">
                  <c:v>3963003.9070000006</c:v>
                </c:pt>
                <c:pt idx="38">
                  <c:v>3968801.4340000008</c:v>
                </c:pt>
                <c:pt idx="39">
                  <c:v>3896092.1579999998</c:v>
                </c:pt>
                <c:pt idx="40">
                  <c:v>3911984.9359999998</c:v>
                </c:pt>
                <c:pt idx="41">
                  <c:v>3997697.3939999989</c:v>
                </c:pt>
                <c:pt idx="42">
                  <c:v>3973997.5729999999</c:v>
                </c:pt>
                <c:pt idx="43">
                  <c:v>4047102.8850000007</c:v>
                </c:pt>
                <c:pt idx="44">
                  <c:v>4056134.7060000002</c:v>
                </c:pt>
                <c:pt idx="45">
                  <c:v>4039746.8829999994</c:v>
                </c:pt>
                <c:pt idx="46">
                  <c:v>4071767.1270000003</c:v>
                </c:pt>
                <c:pt idx="47">
                  <c:v>4003410.58</c:v>
                </c:pt>
                <c:pt idx="48">
                  <c:v>3915303.571</c:v>
                </c:pt>
                <c:pt idx="49">
                  <c:v>3601566.0520000001</c:v>
                </c:pt>
                <c:pt idx="50">
                  <c:v>3709775.5549999997</c:v>
                </c:pt>
                <c:pt idx="51">
                  <c:v>3568090.0089999996</c:v>
                </c:pt>
                <c:pt idx="52">
                  <c:v>3494155.9549999996</c:v>
                </c:pt>
                <c:pt idx="53">
                  <c:v>3421472.3479999988</c:v>
                </c:pt>
                <c:pt idx="54">
                  <c:v>3241844.3529999997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WorldAnalysis!$A$61:$A$115</c15:f>
                <c15:dlblRangeCache>
                  <c:ptCount val="55"/>
                  <c:pt idx="0">
                    <c:v>1960</c:v>
                  </c:pt>
                  <c:pt idx="54">
                    <c:v>2014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6F-DA6C-48B7-8E73-123039A7504B}"/>
            </c:ext>
          </c:extLst>
        </c:ser>
        <c:ser>
          <c:idx val="2"/>
          <c:order val="2"/>
          <c:tx>
            <c:strRef>
              <c:f>Top5Analysis!$D$3</c:f>
              <c:strCache>
                <c:ptCount val="1"/>
                <c:pt idx="0">
                  <c:v>China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92DC0447-971F-4A66-9580-8D1CAF6409E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0-DA6C-48B7-8E73-123039A7504B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46788EE1-2953-4B3B-A81A-4F3CD903F80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1-DA6C-48B7-8E73-123039A7504B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01AA5D0E-0A94-4817-83D2-8B5B3436677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2-DA6C-48B7-8E73-123039A7504B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6002CA0B-E84C-4886-B76F-E0862700274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3-DA6C-48B7-8E73-123039A7504B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CA3417AC-9D42-4056-9E6F-4802FA18D74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4-DA6C-48B7-8E73-123039A7504B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661DCFC6-0563-4D79-86B8-C677EFAD668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5-DA6C-48B7-8E73-123039A7504B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1AD73BC2-20BA-48BF-9648-00B3D3C33BC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6-DA6C-48B7-8E73-123039A7504B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CC8D0D8C-4C68-4C43-B144-9693923E182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7-DA6C-48B7-8E73-123039A7504B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EDF3ADD9-A7F5-492A-8FB4-1FA5E1D97AE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8-DA6C-48B7-8E73-123039A7504B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C1161776-03C6-405E-80E2-0C62E07A7A3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9-DA6C-48B7-8E73-123039A7504B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904E3EC5-FB98-4771-BE18-BB5CAA11409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A-DA6C-48B7-8E73-123039A7504B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1F51DC0B-7313-49DF-BFD2-B423E12911D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B-DA6C-48B7-8E73-123039A7504B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A31DAA41-7E2A-4609-BFAB-3BDAB796ED8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C-DA6C-48B7-8E73-123039A7504B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1A32D6F7-0433-483B-BDB3-B64C03499D2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D-DA6C-48B7-8E73-123039A7504B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C1542E24-DDBB-4D4D-AF4A-D3D39BFBE22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E-DA6C-48B7-8E73-123039A7504B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7ED34DFC-CCA4-4A7C-84E1-CD1B7DA0F15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F-DA6C-48B7-8E73-123039A7504B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C79A0521-9D1F-43D9-823D-AA0A54D30BE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0-DA6C-48B7-8E73-123039A7504B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47755D8A-710A-4E8C-9098-58AAB17015E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1-DA6C-48B7-8E73-123039A7504B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2F0B5C24-4F00-4C1B-9229-9B50CFDB2FF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2-DA6C-48B7-8E73-123039A7504B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DA6EA01B-807E-45E4-BAB9-81A68FD90F5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3-DA6C-48B7-8E73-123039A7504B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228D4C02-4A9C-4852-9194-0FED4E40F9F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4-DA6C-48B7-8E73-123039A7504B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188777C5-C695-445F-BBBE-A06FA2022BC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5-DA6C-48B7-8E73-123039A7504B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03DC513C-8CE4-476E-96CD-7D83EEA93DC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6-DA6C-48B7-8E73-123039A7504B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fld id="{209E7670-09A5-4545-99A7-F5660798E30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7-DA6C-48B7-8E73-123039A7504B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fld id="{C456FD2C-01EB-4B7F-874A-48A274DC92C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8-DA6C-48B7-8E73-123039A7504B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fld id="{5A76D079-48C6-4CF0-98A6-24F008BA79F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9-DA6C-48B7-8E73-123039A7504B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fld id="{14482DDA-8382-41A9-8BCF-35901032110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A-DA6C-48B7-8E73-123039A7504B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fld id="{84E22187-3DE7-46E0-AE8F-CD8190BD256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B-DA6C-48B7-8E73-123039A7504B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fld id="{8E7B8359-4B1B-45B0-898E-D5CFE185C01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C-DA6C-48B7-8E73-123039A7504B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fld id="{ED37F583-5CB5-48C5-A683-F21A3163901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D-DA6C-48B7-8E73-123039A7504B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fld id="{A9071760-2F7D-4286-B63C-BA4F1CA41EB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E-DA6C-48B7-8E73-123039A7504B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fld id="{F01F3CDB-5FCF-4C21-9E41-A53C54E4F78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F-DA6C-48B7-8E73-123039A7504B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fld id="{524859E6-86D4-4B72-8D35-35B555F1EF4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0-DA6C-48B7-8E73-123039A7504B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fld id="{5000C248-E3C8-4C72-B49C-9866FC34215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1-DA6C-48B7-8E73-123039A7504B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fld id="{8B3F2B52-C136-4D64-86D7-F6720447BC5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2-DA6C-48B7-8E73-123039A7504B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fld id="{40EAC7C8-1D52-417D-B842-03C6D1AB165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3-DA6C-48B7-8E73-123039A7504B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fld id="{CCB74BA4-7512-491F-B87D-D1B3CB3D767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4-DA6C-48B7-8E73-123039A7504B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fld id="{D989AD6B-B1FA-4DE6-80F6-748E5BD26DC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5-DA6C-48B7-8E73-123039A7504B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fld id="{EA4A9D57-395E-492E-B548-95A321792BA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6-DA6C-48B7-8E73-123039A7504B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fld id="{1B5804E7-4CE4-4921-8701-084B5C9023B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7-DA6C-48B7-8E73-123039A7504B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fld id="{55560A9D-A44D-4C49-AA4D-2C973224738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8-DA6C-48B7-8E73-123039A7504B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fld id="{F0E69811-B6B9-4152-9251-E6722D0FFBC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9-DA6C-48B7-8E73-123039A7504B}"/>
                </c:ext>
              </c:extLst>
            </c:dLbl>
            <c:dLbl>
              <c:idx val="42"/>
              <c:tx>
                <c:rich>
                  <a:bodyPr/>
                  <a:lstStyle/>
                  <a:p>
                    <a:fld id="{E726855F-F8F6-415F-B5A1-06E23AF0308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A-DA6C-48B7-8E73-123039A7504B}"/>
                </c:ext>
              </c:extLst>
            </c:dLbl>
            <c:dLbl>
              <c:idx val="43"/>
              <c:tx>
                <c:rich>
                  <a:bodyPr/>
                  <a:lstStyle/>
                  <a:p>
                    <a:fld id="{89B9015A-E777-4AB6-83FC-DF2F7504D81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B-DA6C-48B7-8E73-123039A7504B}"/>
                </c:ext>
              </c:extLst>
            </c:dLbl>
            <c:dLbl>
              <c:idx val="44"/>
              <c:tx>
                <c:rich>
                  <a:bodyPr/>
                  <a:lstStyle/>
                  <a:p>
                    <a:fld id="{3ACB8DBD-8649-42C5-A535-6CE721E2FFF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C-DA6C-48B7-8E73-123039A7504B}"/>
                </c:ext>
              </c:extLst>
            </c:dLbl>
            <c:dLbl>
              <c:idx val="45"/>
              <c:tx>
                <c:rich>
                  <a:bodyPr/>
                  <a:lstStyle/>
                  <a:p>
                    <a:fld id="{FE581150-B489-44EF-BB76-382C60EF160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D-DA6C-48B7-8E73-123039A7504B}"/>
                </c:ext>
              </c:extLst>
            </c:dLbl>
            <c:dLbl>
              <c:idx val="46"/>
              <c:tx>
                <c:rich>
                  <a:bodyPr/>
                  <a:lstStyle/>
                  <a:p>
                    <a:fld id="{B338246A-9E02-42FF-ACC2-6EDB11BA057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E-DA6C-48B7-8E73-123039A7504B}"/>
                </c:ext>
              </c:extLst>
            </c:dLbl>
            <c:dLbl>
              <c:idx val="47"/>
              <c:tx>
                <c:rich>
                  <a:bodyPr/>
                  <a:lstStyle/>
                  <a:p>
                    <a:fld id="{7C1FBE93-99AD-4C0B-A231-DD2F6834417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F-DA6C-48B7-8E73-123039A7504B}"/>
                </c:ext>
              </c:extLst>
            </c:dLbl>
            <c:dLbl>
              <c:idx val="48"/>
              <c:tx>
                <c:rich>
                  <a:bodyPr/>
                  <a:lstStyle/>
                  <a:p>
                    <a:fld id="{0F3A66C1-287D-46D3-9100-2DF90AE03F2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0-DA6C-48B7-8E73-123039A7504B}"/>
                </c:ext>
              </c:extLst>
            </c:dLbl>
            <c:dLbl>
              <c:idx val="49"/>
              <c:tx>
                <c:rich>
                  <a:bodyPr/>
                  <a:lstStyle/>
                  <a:p>
                    <a:fld id="{E29B3F7A-B3B9-41C0-BAC1-068C72885B8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1-DA6C-48B7-8E73-123039A7504B}"/>
                </c:ext>
              </c:extLst>
            </c:dLbl>
            <c:dLbl>
              <c:idx val="50"/>
              <c:tx>
                <c:rich>
                  <a:bodyPr/>
                  <a:lstStyle/>
                  <a:p>
                    <a:fld id="{C504488B-653F-4008-B8F6-09FEA9C44D3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2-DA6C-48B7-8E73-123039A7504B}"/>
                </c:ext>
              </c:extLst>
            </c:dLbl>
            <c:dLbl>
              <c:idx val="51"/>
              <c:tx>
                <c:rich>
                  <a:bodyPr/>
                  <a:lstStyle/>
                  <a:p>
                    <a:fld id="{C84608B1-BB7F-4B39-8ACF-76B2CEA2AF2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3-DA6C-48B7-8E73-123039A7504B}"/>
                </c:ext>
              </c:extLst>
            </c:dLbl>
            <c:dLbl>
              <c:idx val="52"/>
              <c:tx>
                <c:rich>
                  <a:bodyPr/>
                  <a:lstStyle/>
                  <a:p>
                    <a:fld id="{4192EBC0-DBDA-415C-958B-E1A3EC501E6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4-DA6C-48B7-8E73-123039A7504B}"/>
                </c:ext>
              </c:extLst>
            </c:dLbl>
            <c:dLbl>
              <c:idx val="53"/>
              <c:tx>
                <c:rich>
                  <a:bodyPr/>
                  <a:lstStyle/>
                  <a:p>
                    <a:fld id="{AAFC89F2-D8E5-4927-B595-67CCAECA5A0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5-DA6C-48B7-8E73-123039A7504B}"/>
                </c:ext>
              </c:extLst>
            </c:dLbl>
            <c:dLbl>
              <c:idx val="54"/>
              <c:tx>
                <c:rich>
                  <a:bodyPr/>
                  <a:lstStyle/>
                  <a:p>
                    <a:fld id="{D56A4E24-EEAC-404A-9100-F2EA7C76CA5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A6-DA6C-48B7-8E73-123039A7504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50" b="0" i="0" u="none" strike="noStrike" kern="1200" baseline="0">
                    <a:solidFill>
                      <a:schemeClr val="accent5"/>
                    </a:solidFill>
                    <a:latin typeface="Segoe UI" panose="020B0502040204020203" pitchFamily="34" charset="0"/>
                    <a:ea typeface="Microsoft JhengHei Light" panose="020B0304030504040204" pitchFamily="34" charset="-120"/>
                    <a:cs typeface="Segoe UI" panose="020B0502040204020203" pitchFamily="34" charset="0"/>
                  </a:defRPr>
                </a:pPr>
                <a:endParaRPr lang="en-US"/>
              </a:p>
            </c:txPr>
            <c:dLblPos val="l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Top5Analysis!$N$5:$N$59</c:f>
              <c:numCache>
                <c:formatCode>General</c:formatCode>
                <c:ptCount val="55"/>
                <c:pt idx="0">
                  <c:v>89.520541510358441</c:v>
                </c:pt>
                <c:pt idx="1">
                  <c:v>75.805837925996457</c:v>
                </c:pt>
                <c:pt idx="2">
                  <c:v>70.909411667100713</c:v>
                </c:pt>
                <c:pt idx="3">
                  <c:v>74.313643448614457</c:v>
                </c:pt>
                <c:pt idx="4">
                  <c:v>85.498555159631337</c:v>
                </c:pt>
                <c:pt idx="5">
                  <c:v>98.486777752220632</c:v>
                </c:pt>
                <c:pt idx="6">
                  <c:v>104.3245661811473</c:v>
                </c:pt>
                <c:pt idx="7">
                  <c:v>96.589531941781914</c:v>
                </c:pt>
                <c:pt idx="8">
                  <c:v>91.472718306607177</c:v>
                </c:pt>
                <c:pt idx="9">
                  <c:v>100.12990326618034</c:v>
                </c:pt>
                <c:pt idx="10">
                  <c:v>113.16299155468569</c:v>
                </c:pt>
                <c:pt idx="11">
                  <c:v>118.65457778534622</c:v>
                </c:pt>
                <c:pt idx="12">
                  <c:v>131.88356124386769</c:v>
                </c:pt>
                <c:pt idx="13">
                  <c:v>157.09037429865688</c:v>
                </c:pt>
                <c:pt idx="14">
                  <c:v>160.14009372768567</c:v>
                </c:pt>
                <c:pt idx="15">
                  <c:v>178.34181960809613</c:v>
                </c:pt>
                <c:pt idx="16">
                  <c:v>165.40554037242046</c:v>
                </c:pt>
                <c:pt idx="17">
                  <c:v>185.42283291367269</c:v>
                </c:pt>
                <c:pt idx="18">
                  <c:v>156.39628140174975</c:v>
                </c:pt>
                <c:pt idx="19">
                  <c:v>183.98523092827404</c:v>
                </c:pt>
                <c:pt idx="20">
                  <c:v>194.80552568956469</c:v>
                </c:pt>
                <c:pt idx="21">
                  <c:v>197.07016341435818</c:v>
                </c:pt>
                <c:pt idx="22">
                  <c:v>203.33680641408159</c:v>
                </c:pt>
                <c:pt idx="23">
                  <c:v>225.43102652645754</c:v>
                </c:pt>
                <c:pt idx="24">
                  <c:v>250.71388958737356</c:v>
                </c:pt>
                <c:pt idx="25">
                  <c:v>294.45729425885133</c:v>
                </c:pt>
                <c:pt idx="26">
                  <c:v>281.92935843966956</c:v>
                </c:pt>
                <c:pt idx="27">
                  <c:v>251.8120671107516</c:v>
                </c:pt>
                <c:pt idx="28">
                  <c:v>283.53794782732911</c:v>
                </c:pt>
                <c:pt idx="29">
                  <c:v>310.88115717850337</c:v>
                </c:pt>
                <c:pt idx="30">
                  <c:v>317.88519809917017</c:v>
                </c:pt>
                <c:pt idx="31">
                  <c:v>333.14171457589771</c:v>
                </c:pt>
                <c:pt idx="32">
                  <c:v>366.46027591226675</c:v>
                </c:pt>
                <c:pt idx="33">
                  <c:v>377.38951831929046</c:v>
                </c:pt>
                <c:pt idx="34">
                  <c:v>473.49276222534024</c:v>
                </c:pt>
                <c:pt idx="35">
                  <c:v>609.65676530695168</c:v>
                </c:pt>
                <c:pt idx="36">
                  <c:v>709.41346281166284</c:v>
                </c:pt>
                <c:pt idx="37">
                  <c:v>781.74372802184541</c:v>
                </c:pt>
                <c:pt idx="38">
                  <c:v>828.58041034481334</c:v>
                </c:pt>
                <c:pt idx="39">
                  <c:v>873.28729530625696</c:v>
                </c:pt>
                <c:pt idx="40">
                  <c:v>959.37210810539159</c:v>
                </c:pt>
                <c:pt idx="41">
                  <c:v>1053.1080240846288</c:v>
                </c:pt>
                <c:pt idx="42">
                  <c:v>1148.5080569202639</c:v>
                </c:pt>
                <c:pt idx="43">
                  <c:v>1288.6429243993025</c:v>
                </c:pt>
                <c:pt idx="44">
                  <c:v>1508.6684623080514</c:v>
                </c:pt>
                <c:pt idx="45">
                  <c:v>1753.417800074682</c:v>
                </c:pt>
                <c:pt idx="46">
                  <c:v>2099.2296755172147</c:v>
                </c:pt>
                <c:pt idx="47">
                  <c:v>2695.3662227178797</c:v>
                </c:pt>
                <c:pt idx="48">
                  <c:v>3471.2475472623414</c:v>
                </c:pt>
                <c:pt idx="49">
                  <c:v>3838.4342921562848</c:v>
                </c:pt>
                <c:pt idx="50">
                  <c:v>4560.5124871009048</c:v>
                </c:pt>
                <c:pt idx="51">
                  <c:v>5633.7961063607108</c:v>
                </c:pt>
                <c:pt idx="52">
                  <c:v>6337.8829926901972</c:v>
                </c:pt>
                <c:pt idx="53">
                  <c:v>7077.7705938532999</c:v>
                </c:pt>
                <c:pt idx="54">
                  <c:v>7683.5020379578373</c:v>
                </c:pt>
              </c:numCache>
            </c:numRef>
          </c:xVal>
          <c:yVal>
            <c:numRef>
              <c:f>Top5Analysis!$D$5:$D$59</c:f>
              <c:numCache>
                <c:formatCode>General</c:formatCode>
                <c:ptCount val="55"/>
                <c:pt idx="0">
                  <c:v>780726.30200000003</c:v>
                </c:pt>
                <c:pt idx="1">
                  <c:v>552066.85</c:v>
                </c:pt>
                <c:pt idx="2">
                  <c:v>440359.02899999998</c:v>
                </c:pt>
                <c:pt idx="3">
                  <c:v>436695.696</c:v>
                </c:pt>
                <c:pt idx="4">
                  <c:v>436923.05</c:v>
                </c:pt>
                <c:pt idx="5">
                  <c:v>475972.93300000002</c:v>
                </c:pt>
                <c:pt idx="6">
                  <c:v>522789.522</c:v>
                </c:pt>
                <c:pt idx="7">
                  <c:v>433234.04800000001</c:v>
                </c:pt>
                <c:pt idx="8">
                  <c:v>468928.62599999999</c:v>
                </c:pt>
                <c:pt idx="9">
                  <c:v>577237.13800000004</c:v>
                </c:pt>
                <c:pt idx="10">
                  <c:v>771617.47400000005</c:v>
                </c:pt>
                <c:pt idx="11">
                  <c:v>876633.02</c:v>
                </c:pt>
                <c:pt idx="12">
                  <c:v>931575.68099999998</c:v>
                </c:pt>
                <c:pt idx="13">
                  <c:v>968542.70799999998</c:v>
                </c:pt>
                <c:pt idx="14">
                  <c:v>988014.478</c:v>
                </c:pt>
                <c:pt idx="15">
                  <c:v>1145607.47</c:v>
                </c:pt>
                <c:pt idx="16">
                  <c:v>1196193.7350000001</c:v>
                </c:pt>
                <c:pt idx="17">
                  <c:v>1310310.7749999999</c:v>
                </c:pt>
                <c:pt idx="18">
                  <c:v>1462168.5789999999</c:v>
                </c:pt>
                <c:pt idx="19">
                  <c:v>1494859.8840000001</c:v>
                </c:pt>
                <c:pt idx="20">
                  <c:v>1467192.3689999999</c:v>
                </c:pt>
                <c:pt idx="21">
                  <c:v>1451501.2760000001</c:v>
                </c:pt>
                <c:pt idx="22">
                  <c:v>1580260.6470000001</c:v>
                </c:pt>
                <c:pt idx="23">
                  <c:v>1667029.2009999999</c:v>
                </c:pt>
                <c:pt idx="24">
                  <c:v>1814908.31</c:v>
                </c:pt>
                <c:pt idx="25">
                  <c:v>1966553.4280000001</c:v>
                </c:pt>
                <c:pt idx="26">
                  <c:v>2068969.071</c:v>
                </c:pt>
                <c:pt idx="27">
                  <c:v>2209708.531</c:v>
                </c:pt>
                <c:pt idx="28">
                  <c:v>2369501.7230000002</c:v>
                </c:pt>
                <c:pt idx="29">
                  <c:v>2408540.605</c:v>
                </c:pt>
                <c:pt idx="30">
                  <c:v>2442431.0189999999</c:v>
                </c:pt>
                <c:pt idx="31">
                  <c:v>2565594.548</c:v>
                </c:pt>
                <c:pt idx="32">
                  <c:v>2690455.898</c:v>
                </c:pt>
                <c:pt idx="33">
                  <c:v>2878694.0090000001</c:v>
                </c:pt>
                <c:pt idx="34">
                  <c:v>3058241.33</c:v>
                </c:pt>
                <c:pt idx="35">
                  <c:v>3320285.15</c:v>
                </c:pt>
                <c:pt idx="36">
                  <c:v>3463089.1310000001</c:v>
                </c:pt>
                <c:pt idx="37">
                  <c:v>3469510.048</c:v>
                </c:pt>
                <c:pt idx="38">
                  <c:v>3324344.5189999999</c:v>
                </c:pt>
                <c:pt idx="39">
                  <c:v>3318055.6140000001</c:v>
                </c:pt>
                <c:pt idx="40">
                  <c:v>3405179.8670000001</c:v>
                </c:pt>
                <c:pt idx="41">
                  <c:v>3487566.3560000001</c:v>
                </c:pt>
                <c:pt idx="42">
                  <c:v>3850269.3259999999</c:v>
                </c:pt>
                <c:pt idx="43">
                  <c:v>4540417.0609999998</c:v>
                </c:pt>
                <c:pt idx="44">
                  <c:v>5233538.733</c:v>
                </c:pt>
                <c:pt idx="45">
                  <c:v>5896957.7050000001</c:v>
                </c:pt>
                <c:pt idx="46">
                  <c:v>6529291.5180000002</c:v>
                </c:pt>
                <c:pt idx="47">
                  <c:v>7030797.7719999999</c:v>
                </c:pt>
                <c:pt idx="48">
                  <c:v>7553070.2470000004</c:v>
                </c:pt>
                <c:pt idx="49">
                  <c:v>8001008.9649999999</c:v>
                </c:pt>
                <c:pt idx="50">
                  <c:v>8776040.4159999993</c:v>
                </c:pt>
                <c:pt idx="51">
                  <c:v>9733538.1199999992</c:v>
                </c:pt>
                <c:pt idx="52">
                  <c:v>10028573.938999999</c:v>
                </c:pt>
                <c:pt idx="53">
                  <c:v>10258007.128</c:v>
                </c:pt>
                <c:pt idx="54">
                  <c:v>10291926.878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WorldAnalysis!$A$61:$A$115</c15:f>
                <c15:dlblRangeCache>
                  <c:ptCount val="55"/>
                  <c:pt idx="0">
                    <c:v>1960</c:v>
                  </c:pt>
                  <c:pt idx="54">
                    <c:v>2014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A7-DA6C-48B7-8E73-123039A7504B}"/>
            </c:ext>
          </c:extLst>
        </c:ser>
        <c:ser>
          <c:idx val="3"/>
          <c:order val="3"/>
          <c:tx>
            <c:strRef>
              <c:f>Top5Analysis!$E$3</c:f>
              <c:strCache>
                <c:ptCount val="1"/>
                <c:pt idx="0">
                  <c:v>Japan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291092BE-A6CF-4B83-BEFA-F75D065CD4B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A8-DA6C-48B7-8E73-123039A7504B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5841DA11-A1B7-4A90-996A-BEB93D504E0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9-DA6C-48B7-8E73-123039A7504B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58C5FA25-4C54-46EF-9030-26AE105A5CA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A-DA6C-48B7-8E73-123039A7504B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765E9839-2351-4DE6-978D-6EEC1CFC0B0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B-DA6C-48B7-8E73-123039A7504B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A218765E-A931-4877-98E4-C610699CECB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C-DA6C-48B7-8E73-123039A7504B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60CB528C-4CFC-42E9-9E27-5E870C9C4D3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D-DA6C-48B7-8E73-123039A7504B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D5EDDD03-C530-4E5C-8825-327071D58F0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E-DA6C-48B7-8E73-123039A7504B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72E94AC4-2249-405E-9DCF-3BA55A27BCA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F-DA6C-48B7-8E73-123039A7504B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BA0A5C81-DA07-4C3C-AEE5-B2E79E19D9F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0-DA6C-48B7-8E73-123039A7504B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AADA5218-F067-4BC8-9E22-C6EA8601BD3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1-DA6C-48B7-8E73-123039A7504B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0FA7C76F-6DA4-4791-B003-33D09A81C10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2-DA6C-48B7-8E73-123039A7504B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836285DF-7049-4815-AEA8-1C13296D782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3-DA6C-48B7-8E73-123039A7504B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8AB872F6-2484-42D8-8CCA-6EA057BFC8C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4-DA6C-48B7-8E73-123039A7504B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A331DB55-F032-4321-848D-1602CCB8104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5-DA6C-48B7-8E73-123039A7504B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01654DC4-53CB-4D2B-91A3-F5446C05FAF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6-DA6C-48B7-8E73-123039A7504B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9749E28D-D36A-4DBC-B5EE-818EFC1795A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7-DA6C-48B7-8E73-123039A7504B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FA6DD558-1152-4590-A20B-E69323CD1C2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8-DA6C-48B7-8E73-123039A7504B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5B7C0380-BE0A-4B70-AA72-0954F7A4277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9-DA6C-48B7-8E73-123039A7504B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CE8FDACD-DD68-446A-BDCE-5DB51E3547C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A-DA6C-48B7-8E73-123039A7504B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86A3A408-8EDB-43A7-88C6-90FAA1EA472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B-DA6C-48B7-8E73-123039A7504B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4E74100E-5426-4DCB-9F6F-735A14C2673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C-DA6C-48B7-8E73-123039A7504B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66C1C3E1-E249-4052-B3B6-A7F03D6A6DE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D-DA6C-48B7-8E73-123039A7504B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B38415D1-FD26-41FA-A992-482E5A2BABA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E-DA6C-48B7-8E73-123039A7504B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fld id="{44C9ACAC-A73D-4FF6-8EC7-1C08F18D0C5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F-DA6C-48B7-8E73-123039A7504B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fld id="{4659DD89-D855-49EF-8004-5E93655D2E2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0-DA6C-48B7-8E73-123039A7504B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fld id="{0EB67BFC-0A91-438B-8F62-51076A50427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1-DA6C-48B7-8E73-123039A7504B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fld id="{DEEF2B4A-316A-49FA-A8F6-269E251D5E6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2-DA6C-48B7-8E73-123039A7504B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fld id="{A5A48540-4F8A-4446-AA29-0C35E3B581A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3-DA6C-48B7-8E73-123039A7504B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fld id="{6FFF54F0-D418-4849-8B73-17720D96A90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4-DA6C-48B7-8E73-123039A7504B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fld id="{C8FB5917-588E-41C0-BDB8-96A3DC58B58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5-DA6C-48B7-8E73-123039A7504B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fld id="{D5923F04-66B4-4718-8BAE-17E23DC3D20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6-DA6C-48B7-8E73-123039A7504B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fld id="{80A4992E-FC82-44A9-9F7F-AFB037D7E84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7-DA6C-48B7-8E73-123039A7504B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fld id="{7C688596-325C-4FAB-B32E-EB05D1370A1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8-DA6C-48B7-8E73-123039A7504B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fld id="{5766440D-33AA-4ABA-9F15-3784DBFC720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9-DA6C-48B7-8E73-123039A7504B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fld id="{92072790-18AE-40EC-9BA9-0D3739514A3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A-DA6C-48B7-8E73-123039A7504B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fld id="{6ED4295A-172C-4EFB-AC8D-6FD7B1CA654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B-DA6C-48B7-8E73-123039A7504B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fld id="{0B6F8D9E-DC4B-473C-8AFE-51C2104CFAB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C-DA6C-48B7-8E73-123039A7504B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fld id="{066EF549-9DBB-4319-B40C-87585D04A79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D-DA6C-48B7-8E73-123039A7504B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fld id="{339290E3-A891-4AA3-A36A-B5E80F39DCA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E-DA6C-48B7-8E73-123039A7504B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fld id="{B2DA0F94-089A-4CFD-B6E7-363F1A1E77A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F-DA6C-48B7-8E73-123039A7504B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fld id="{3A103C80-60AB-4151-86FD-652D9E0AE56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0-DA6C-48B7-8E73-123039A7504B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fld id="{FAB9E13A-0165-407C-8207-FB80C20B8C6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1-DA6C-48B7-8E73-123039A7504B}"/>
                </c:ext>
              </c:extLst>
            </c:dLbl>
            <c:dLbl>
              <c:idx val="42"/>
              <c:tx>
                <c:rich>
                  <a:bodyPr/>
                  <a:lstStyle/>
                  <a:p>
                    <a:fld id="{AB9FD349-898A-42E7-B848-05D3367D452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2-DA6C-48B7-8E73-123039A7504B}"/>
                </c:ext>
              </c:extLst>
            </c:dLbl>
            <c:dLbl>
              <c:idx val="43"/>
              <c:tx>
                <c:rich>
                  <a:bodyPr/>
                  <a:lstStyle/>
                  <a:p>
                    <a:fld id="{14262CF1-85E1-4DA5-848C-4B231520BE8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3-DA6C-48B7-8E73-123039A7504B}"/>
                </c:ext>
              </c:extLst>
            </c:dLbl>
            <c:dLbl>
              <c:idx val="44"/>
              <c:tx>
                <c:rich>
                  <a:bodyPr/>
                  <a:lstStyle/>
                  <a:p>
                    <a:fld id="{83D78B04-931E-427F-992E-225D2E8BE25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4-DA6C-48B7-8E73-123039A7504B}"/>
                </c:ext>
              </c:extLst>
            </c:dLbl>
            <c:dLbl>
              <c:idx val="45"/>
              <c:tx>
                <c:rich>
                  <a:bodyPr/>
                  <a:lstStyle/>
                  <a:p>
                    <a:fld id="{77D49877-7B20-4DE4-807C-5A976D5FC0D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5-DA6C-48B7-8E73-123039A7504B}"/>
                </c:ext>
              </c:extLst>
            </c:dLbl>
            <c:dLbl>
              <c:idx val="46"/>
              <c:tx>
                <c:rich>
                  <a:bodyPr/>
                  <a:lstStyle/>
                  <a:p>
                    <a:fld id="{0F26BDC2-ED3E-4C64-8D01-F4A0FB6F8A4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6-DA6C-48B7-8E73-123039A7504B}"/>
                </c:ext>
              </c:extLst>
            </c:dLbl>
            <c:dLbl>
              <c:idx val="47"/>
              <c:tx>
                <c:rich>
                  <a:bodyPr/>
                  <a:lstStyle/>
                  <a:p>
                    <a:fld id="{76B673FF-4400-449E-A319-A17CAB6D1D4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7-DA6C-48B7-8E73-123039A7504B}"/>
                </c:ext>
              </c:extLst>
            </c:dLbl>
            <c:dLbl>
              <c:idx val="48"/>
              <c:tx>
                <c:rich>
                  <a:bodyPr/>
                  <a:lstStyle/>
                  <a:p>
                    <a:fld id="{3487387D-99A6-4329-B4BD-D5FBBE14B00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8-DA6C-48B7-8E73-123039A7504B}"/>
                </c:ext>
              </c:extLst>
            </c:dLbl>
            <c:dLbl>
              <c:idx val="49"/>
              <c:tx>
                <c:rich>
                  <a:bodyPr/>
                  <a:lstStyle/>
                  <a:p>
                    <a:fld id="{E574BFA6-6422-4F74-884C-5997AB7DE05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9-DA6C-48B7-8E73-123039A7504B}"/>
                </c:ext>
              </c:extLst>
            </c:dLbl>
            <c:dLbl>
              <c:idx val="50"/>
              <c:tx>
                <c:rich>
                  <a:bodyPr/>
                  <a:lstStyle/>
                  <a:p>
                    <a:fld id="{5B4883BA-7D41-4543-95A1-46BF6B0E480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A-DA6C-48B7-8E73-123039A7504B}"/>
                </c:ext>
              </c:extLst>
            </c:dLbl>
            <c:dLbl>
              <c:idx val="51"/>
              <c:tx>
                <c:rich>
                  <a:bodyPr/>
                  <a:lstStyle/>
                  <a:p>
                    <a:fld id="{ACD11447-3809-4799-8CF1-C0E47160C82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B-DA6C-48B7-8E73-123039A7504B}"/>
                </c:ext>
              </c:extLst>
            </c:dLbl>
            <c:dLbl>
              <c:idx val="52"/>
              <c:tx>
                <c:rich>
                  <a:bodyPr/>
                  <a:lstStyle/>
                  <a:p>
                    <a:fld id="{C60073F3-776B-4821-81EE-08FA6CB7021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C-DA6C-48B7-8E73-123039A7504B}"/>
                </c:ext>
              </c:extLst>
            </c:dLbl>
            <c:dLbl>
              <c:idx val="53"/>
              <c:tx>
                <c:rich>
                  <a:bodyPr/>
                  <a:lstStyle/>
                  <a:p>
                    <a:fld id="{3B7A60B7-6D28-43A2-99A6-57A44B643D9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D-DA6C-48B7-8E73-123039A7504B}"/>
                </c:ext>
              </c:extLst>
            </c:dLbl>
            <c:dLbl>
              <c:idx val="54"/>
              <c:tx>
                <c:rich>
                  <a:bodyPr/>
                  <a:lstStyle/>
                  <a:p>
                    <a:fld id="{FAFB7687-4F9A-483A-A775-E533421D58E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DE-DA6C-48B7-8E73-123039A7504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50" b="0" i="0" u="none" strike="noStrike" kern="1200" baseline="0">
                    <a:solidFill>
                      <a:schemeClr val="accent4">
                        <a:lumMod val="50000"/>
                      </a:schemeClr>
                    </a:solidFill>
                    <a:latin typeface="Segoe UI" panose="020B0502040204020203" pitchFamily="34" charset="0"/>
                    <a:ea typeface="Microsoft JhengHei Light" panose="020B0304030504040204" pitchFamily="34" charset="-120"/>
                    <a:cs typeface="Segoe UI" panose="020B0502040204020203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Top5Analysis!$O$5:$O$59</c:f>
              <c:numCache>
                <c:formatCode>General</c:formatCode>
                <c:ptCount val="55"/>
                <c:pt idx="0">
                  <c:v>478.99534016286947</c:v>
                </c:pt>
                <c:pt idx="1">
                  <c:v>563.58675983882722</c:v>
                </c:pt>
                <c:pt idx="2">
                  <c:v>633.64031517377634</c:v>
                </c:pt>
                <c:pt idx="3">
                  <c:v>717.86691523089416</c:v>
                </c:pt>
                <c:pt idx="4">
                  <c:v>835.65725248411582</c:v>
                </c:pt>
                <c:pt idx="5">
                  <c:v>919.77668818480197</c:v>
                </c:pt>
                <c:pt idx="6">
                  <c:v>1058.5035609090201</c:v>
                </c:pt>
                <c:pt idx="7">
                  <c:v>1228.9092104005958</c:v>
                </c:pt>
                <c:pt idx="8">
                  <c:v>1450.6196523437441</c:v>
                </c:pt>
                <c:pt idx="9">
                  <c:v>1669.0981999078131</c:v>
                </c:pt>
                <c:pt idx="10">
                  <c:v>2027.065880745497</c:v>
                </c:pt>
                <c:pt idx="11">
                  <c:v>2260.3759466864908</c:v>
                </c:pt>
                <c:pt idx="12">
                  <c:v>2951.760874818011</c:v>
                </c:pt>
                <c:pt idx="13">
                  <c:v>3977.2510863957382</c:v>
                </c:pt>
                <c:pt idx="14">
                  <c:v>4331.4009049193173</c:v>
                </c:pt>
                <c:pt idx="15">
                  <c:v>4635.1243035798498</c:v>
                </c:pt>
                <c:pt idx="16">
                  <c:v>5171.0364942048418</c:v>
                </c:pt>
                <c:pt idx="17">
                  <c:v>6303.1564943541898</c:v>
                </c:pt>
                <c:pt idx="18">
                  <c:v>8776.4084552407367</c:v>
                </c:pt>
                <c:pt idx="19">
                  <c:v>9058.2420216197934</c:v>
                </c:pt>
                <c:pt idx="20">
                  <c:v>9416.6302804605675</c:v>
                </c:pt>
                <c:pt idx="21">
                  <c:v>10331.741465055537</c:v>
                </c:pt>
                <c:pt idx="22">
                  <c:v>9539.0803099653785</c:v>
                </c:pt>
                <c:pt idx="23">
                  <c:v>10333.340077345676</c:v>
                </c:pt>
                <c:pt idx="24">
                  <c:v>10912.863250593597</c:v>
                </c:pt>
                <c:pt idx="25">
                  <c:v>11599.738367363783</c:v>
                </c:pt>
                <c:pt idx="26">
                  <c:v>17079.595711588518</c:v>
                </c:pt>
                <c:pt idx="27">
                  <c:v>20593.523636155507</c:v>
                </c:pt>
                <c:pt idx="28">
                  <c:v>24880.214861536093</c:v>
                </c:pt>
                <c:pt idx="29">
                  <c:v>24792.193232031765</c:v>
                </c:pt>
                <c:pt idx="30">
                  <c:v>25417.279386281047</c:v>
                </c:pt>
                <c:pt idx="31">
                  <c:v>28874.358963952989</c:v>
                </c:pt>
                <c:pt idx="32">
                  <c:v>31376.137855596207</c:v>
                </c:pt>
                <c:pt idx="33">
                  <c:v>35865.655934037241</c:v>
                </c:pt>
                <c:pt idx="34">
                  <c:v>39268.56686862043</c:v>
                </c:pt>
                <c:pt idx="35">
                  <c:v>43440.367867896719</c:v>
                </c:pt>
                <c:pt idx="36">
                  <c:v>38436.926311911833</c:v>
                </c:pt>
                <c:pt idx="37">
                  <c:v>35021.719091715902</c:v>
                </c:pt>
                <c:pt idx="38">
                  <c:v>31902.767095513733</c:v>
                </c:pt>
                <c:pt idx="39">
                  <c:v>36026.556075016808</c:v>
                </c:pt>
                <c:pt idx="40">
                  <c:v>38532.04087529354</c:v>
                </c:pt>
                <c:pt idx="41">
                  <c:v>33846.465641434232</c:v>
                </c:pt>
                <c:pt idx="42">
                  <c:v>32289.350536072558</c:v>
                </c:pt>
                <c:pt idx="43">
                  <c:v>34808.390917661287</c:v>
                </c:pt>
                <c:pt idx="44">
                  <c:v>37688.722335940642</c:v>
                </c:pt>
                <c:pt idx="45">
                  <c:v>37217.648727916981</c:v>
                </c:pt>
                <c:pt idx="46">
                  <c:v>35433.988963743017</c:v>
                </c:pt>
                <c:pt idx="47">
                  <c:v>35275.228431266696</c:v>
                </c:pt>
                <c:pt idx="48">
                  <c:v>39339.297573182572</c:v>
                </c:pt>
                <c:pt idx="49">
                  <c:v>40855.175635459636</c:v>
                </c:pt>
                <c:pt idx="50">
                  <c:v>44507.676385917155</c:v>
                </c:pt>
                <c:pt idx="51">
                  <c:v>48167.997268496532</c:v>
                </c:pt>
                <c:pt idx="52">
                  <c:v>48603.476649774908</c:v>
                </c:pt>
                <c:pt idx="53">
                  <c:v>40454.447457890281</c:v>
                </c:pt>
                <c:pt idx="54">
                  <c:v>38096.211505103282</c:v>
                </c:pt>
              </c:numCache>
            </c:numRef>
          </c:xVal>
          <c:yVal>
            <c:numRef>
              <c:f>Top5Analysis!$E$5:$E$59</c:f>
              <c:numCache>
                <c:formatCode>General</c:formatCode>
                <c:ptCount val="55"/>
                <c:pt idx="0">
                  <c:v>232781.16</c:v>
                </c:pt>
                <c:pt idx="1">
                  <c:v>283118.06900000002</c:v>
                </c:pt>
                <c:pt idx="2">
                  <c:v>293220.65399999998</c:v>
                </c:pt>
                <c:pt idx="3">
                  <c:v>325222.56300000002</c:v>
                </c:pt>
                <c:pt idx="4">
                  <c:v>359318.32900000003</c:v>
                </c:pt>
                <c:pt idx="5">
                  <c:v>386919.83799999999</c:v>
                </c:pt>
                <c:pt idx="6">
                  <c:v>419743.15500000003</c:v>
                </c:pt>
                <c:pt idx="7">
                  <c:v>489881.864</c:v>
                </c:pt>
                <c:pt idx="8">
                  <c:v>562565.47100000002</c:v>
                </c:pt>
                <c:pt idx="9">
                  <c:v>653958.11199999996</c:v>
                </c:pt>
                <c:pt idx="10">
                  <c:v>768823.22</c:v>
                </c:pt>
                <c:pt idx="11">
                  <c:v>797543.16399999999</c:v>
                </c:pt>
                <c:pt idx="12">
                  <c:v>853373.23899999994</c:v>
                </c:pt>
                <c:pt idx="13">
                  <c:v>915748.90899999999</c:v>
                </c:pt>
                <c:pt idx="14">
                  <c:v>915873.58700000006</c:v>
                </c:pt>
                <c:pt idx="15">
                  <c:v>870072.75699999998</c:v>
                </c:pt>
                <c:pt idx="16">
                  <c:v>908902.62</c:v>
                </c:pt>
                <c:pt idx="17">
                  <c:v>935213.34499999997</c:v>
                </c:pt>
                <c:pt idx="18">
                  <c:v>903886.16399999999</c:v>
                </c:pt>
                <c:pt idx="19">
                  <c:v>955620.2</c:v>
                </c:pt>
                <c:pt idx="20">
                  <c:v>947571.13500000001</c:v>
                </c:pt>
                <c:pt idx="21">
                  <c:v>929606.50199999998</c:v>
                </c:pt>
                <c:pt idx="22">
                  <c:v>900200.82900000003</c:v>
                </c:pt>
                <c:pt idx="23">
                  <c:v>883838.67500000005</c:v>
                </c:pt>
                <c:pt idx="24">
                  <c:v>940130.79200000002</c:v>
                </c:pt>
                <c:pt idx="25">
                  <c:v>915396.87699999998</c:v>
                </c:pt>
                <c:pt idx="26">
                  <c:v>915334.53799999994</c:v>
                </c:pt>
                <c:pt idx="27">
                  <c:v>905734.33200000005</c:v>
                </c:pt>
                <c:pt idx="28">
                  <c:v>989081.57499999995</c:v>
                </c:pt>
                <c:pt idx="29">
                  <c:v>1025549.89</c:v>
                </c:pt>
                <c:pt idx="30">
                  <c:v>1096179.977</c:v>
                </c:pt>
                <c:pt idx="31">
                  <c:v>1099381.2679999999</c:v>
                </c:pt>
                <c:pt idx="32">
                  <c:v>1123847.4920000001</c:v>
                </c:pt>
                <c:pt idx="33">
                  <c:v>1109887.223</c:v>
                </c:pt>
                <c:pt idx="34">
                  <c:v>1173315.3219999999</c:v>
                </c:pt>
                <c:pt idx="35">
                  <c:v>1183447.243</c:v>
                </c:pt>
                <c:pt idx="36">
                  <c:v>1204690.1740000001</c:v>
                </c:pt>
                <c:pt idx="37">
                  <c:v>1200788.486</c:v>
                </c:pt>
                <c:pt idx="38">
                  <c:v>1157829.581</c:v>
                </c:pt>
                <c:pt idx="39">
                  <c:v>1196516.4310000001</c:v>
                </c:pt>
                <c:pt idx="40">
                  <c:v>1220527.9469999999</c:v>
                </c:pt>
                <c:pt idx="41">
                  <c:v>1203377.388</c:v>
                </c:pt>
                <c:pt idx="42">
                  <c:v>1220047.57</c:v>
                </c:pt>
                <c:pt idx="43">
                  <c:v>1242093.574</c:v>
                </c:pt>
                <c:pt idx="44">
                  <c:v>1266009.7479999999</c:v>
                </c:pt>
                <c:pt idx="45">
                  <c:v>1239255.3160000001</c:v>
                </c:pt>
                <c:pt idx="46">
                  <c:v>1231495.9439999999</c:v>
                </c:pt>
                <c:pt idx="47">
                  <c:v>1252229.162</c:v>
                </c:pt>
                <c:pt idx="48">
                  <c:v>1210135.669</c:v>
                </c:pt>
                <c:pt idx="49">
                  <c:v>1103869.676</c:v>
                </c:pt>
                <c:pt idx="50">
                  <c:v>1171624.835</c:v>
                </c:pt>
                <c:pt idx="51">
                  <c:v>1191074.6029999999</c:v>
                </c:pt>
                <c:pt idx="52">
                  <c:v>1230168.49</c:v>
                </c:pt>
                <c:pt idx="53">
                  <c:v>1246515.976</c:v>
                </c:pt>
                <c:pt idx="54">
                  <c:v>1214048.358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WorldAnalysis!$A$61:$A$115</c15:f>
                <c15:dlblRangeCache>
                  <c:ptCount val="55"/>
                  <c:pt idx="0">
                    <c:v>1960</c:v>
                  </c:pt>
                  <c:pt idx="54">
                    <c:v>2014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DF-DA6C-48B7-8E73-123039A7504B}"/>
            </c:ext>
          </c:extLst>
        </c:ser>
        <c:ser>
          <c:idx val="4"/>
          <c:order val="4"/>
          <c:tx>
            <c:strRef>
              <c:f>Top5Analysis!$F$3</c:f>
              <c:strCache>
                <c:ptCount val="1"/>
                <c:pt idx="0">
                  <c:v>India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square"/>
            <c:size val="5"/>
            <c:spPr>
              <a:solidFill>
                <a:schemeClr val="accent6"/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C1A863EE-0DDE-4EB3-AB36-29C2D3C1BB6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E0-DA6C-48B7-8E73-123039A7504B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334366B8-384C-4624-A1BA-E5E4DCED3AA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1-DA6C-48B7-8E73-123039A7504B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CDF7A729-4D6C-4373-BCE9-185D264B139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2-DA6C-48B7-8E73-123039A7504B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81A348F4-1C2F-4D13-B431-724F65DBF2C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3-DA6C-48B7-8E73-123039A7504B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4901B041-0BD4-410E-A848-61F4AB7CE3D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4-DA6C-48B7-8E73-123039A7504B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0CD6B130-6B9C-450A-838A-730866E3CA8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5-DA6C-48B7-8E73-123039A7504B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8E98CF58-2A31-4EA6-B34C-5CB8ECA4CB4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6-DA6C-48B7-8E73-123039A7504B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686C84C8-8F9A-4782-9747-715DCF4DEF1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7-DA6C-48B7-8E73-123039A7504B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D1E9DE60-269C-4EC0-AAC9-D893CB8F602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8-DA6C-48B7-8E73-123039A7504B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9B6A4F9A-8848-4085-A0AA-1908AF871EC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9-DA6C-48B7-8E73-123039A7504B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A9D2E65A-4A15-4ADD-B9E6-932CFA43DF2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A-DA6C-48B7-8E73-123039A7504B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97318CFD-B40C-448E-9461-7A9517F004A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B-DA6C-48B7-8E73-123039A7504B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1433B7AD-00B3-49BB-962C-C87FCA65AC7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C-DA6C-48B7-8E73-123039A7504B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1A43F94B-9CD2-479D-9929-B2572462869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D-DA6C-48B7-8E73-123039A7504B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A3932481-870D-458F-9303-C1A50ABE7BF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E-DA6C-48B7-8E73-123039A7504B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4791A21B-7EC6-4255-BA3D-2952AE870E6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F-DA6C-48B7-8E73-123039A7504B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5346BF66-7D7A-478A-A038-9255F14390E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0-DA6C-48B7-8E73-123039A7504B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3567D000-9CF0-4B8F-98B8-AA9EB344959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1-DA6C-48B7-8E73-123039A7504B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34453AB5-905A-431D-959F-62DE119BE71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2-DA6C-48B7-8E73-123039A7504B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61C7B75A-FFE2-4D61-B52E-CBED6199962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3-DA6C-48B7-8E73-123039A7504B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473DC432-50CA-47FE-BFF1-2D169A5C8E1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4-DA6C-48B7-8E73-123039A7504B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33BA0C0A-42E7-49E3-A6AF-A9CF96329A6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5-DA6C-48B7-8E73-123039A7504B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E3A2462D-B874-406B-BDB3-DA5D803AE2F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6-DA6C-48B7-8E73-123039A7504B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fld id="{651B2C0E-A277-4261-9571-6155D6F1CE2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7-DA6C-48B7-8E73-123039A7504B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fld id="{DCB9FD15-C22B-4280-A1C7-E205DFB569F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8-DA6C-48B7-8E73-123039A7504B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fld id="{1C2CD93A-668E-48EA-BFD8-E31B2436803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9-DA6C-48B7-8E73-123039A7504B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fld id="{8F63B3A5-57F1-4EA1-824F-3D235E8BBA7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A-DA6C-48B7-8E73-123039A7504B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fld id="{F44458F1-FA5E-41A9-A4E5-5DDBCC9D418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B-DA6C-48B7-8E73-123039A7504B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fld id="{A2D648C9-4C66-4ADA-ACE0-9D6C873C42C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C-DA6C-48B7-8E73-123039A7504B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fld id="{0AB73A74-7423-49AF-A312-23306B6ED02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D-DA6C-48B7-8E73-123039A7504B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fld id="{29E0FC20-977F-42A2-945F-AB82E9809AB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E-DA6C-48B7-8E73-123039A7504B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fld id="{CD40337F-5B6B-4828-B364-6DAA631C20F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F-DA6C-48B7-8E73-123039A7504B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fld id="{391B1AFD-3C9C-4FCD-97B2-849635D528F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0-DA6C-48B7-8E73-123039A7504B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fld id="{F336A57F-67DE-4CCE-9BD4-A1C7ABA593C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1-DA6C-48B7-8E73-123039A7504B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fld id="{0A8797E0-0A0A-48B6-B105-D1934C23AF8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2-DA6C-48B7-8E73-123039A7504B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fld id="{BC9A52F0-8D57-4B2C-91FA-1255E7F2E25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3-DA6C-48B7-8E73-123039A7504B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fld id="{20F514AF-535F-4A01-9DE0-28174B22EA7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4-DA6C-48B7-8E73-123039A7504B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fld id="{7689413F-8962-453D-AA6F-13D65433EE7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5-DA6C-48B7-8E73-123039A7504B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fld id="{BDA68456-2625-4B88-8027-FE4AB0ED4F2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6-DA6C-48B7-8E73-123039A7504B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fld id="{D15F1235-4444-41FB-A95F-AC49FBF91ED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7-DA6C-48B7-8E73-123039A7504B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fld id="{FDE2CE60-2121-4AEC-B487-6D747B65C9A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8-DA6C-48B7-8E73-123039A7504B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fld id="{2052CD15-10F4-4ED8-AB93-4A19C6ED9D1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9-DA6C-48B7-8E73-123039A7504B}"/>
                </c:ext>
              </c:extLst>
            </c:dLbl>
            <c:dLbl>
              <c:idx val="42"/>
              <c:tx>
                <c:rich>
                  <a:bodyPr/>
                  <a:lstStyle/>
                  <a:p>
                    <a:fld id="{834EABF7-238A-485A-BD9C-F048D125E2D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A-DA6C-48B7-8E73-123039A7504B}"/>
                </c:ext>
              </c:extLst>
            </c:dLbl>
            <c:dLbl>
              <c:idx val="43"/>
              <c:tx>
                <c:rich>
                  <a:bodyPr/>
                  <a:lstStyle/>
                  <a:p>
                    <a:fld id="{28FCBB32-CC89-4EE3-8BE2-C9773797D82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B-DA6C-48B7-8E73-123039A7504B}"/>
                </c:ext>
              </c:extLst>
            </c:dLbl>
            <c:dLbl>
              <c:idx val="44"/>
              <c:tx>
                <c:rich>
                  <a:bodyPr/>
                  <a:lstStyle/>
                  <a:p>
                    <a:fld id="{7BEA7B9B-F178-43D8-8DA9-144782B6AB5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C-DA6C-48B7-8E73-123039A7504B}"/>
                </c:ext>
              </c:extLst>
            </c:dLbl>
            <c:dLbl>
              <c:idx val="45"/>
              <c:tx>
                <c:rich>
                  <a:bodyPr/>
                  <a:lstStyle/>
                  <a:p>
                    <a:fld id="{A744F470-DB2C-4679-8ADB-4176A57880C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D-DA6C-48B7-8E73-123039A7504B}"/>
                </c:ext>
              </c:extLst>
            </c:dLbl>
            <c:dLbl>
              <c:idx val="46"/>
              <c:tx>
                <c:rich>
                  <a:bodyPr/>
                  <a:lstStyle/>
                  <a:p>
                    <a:fld id="{CE172776-83DF-41A6-B169-8C3F0D15922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E-DA6C-48B7-8E73-123039A7504B}"/>
                </c:ext>
              </c:extLst>
            </c:dLbl>
            <c:dLbl>
              <c:idx val="47"/>
              <c:tx>
                <c:rich>
                  <a:bodyPr/>
                  <a:lstStyle/>
                  <a:p>
                    <a:fld id="{E8008ACE-C3A9-46E8-9C7B-2C9644F57C3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F-DA6C-48B7-8E73-123039A7504B}"/>
                </c:ext>
              </c:extLst>
            </c:dLbl>
            <c:dLbl>
              <c:idx val="48"/>
              <c:tx>
                <c:rich>
                  <a:bodyPr/>
                  <a:lstStyle/>
                  <a:p>
                    <a:fld id="{7BF36A62-8629-4907-AB73-7A9B15CBB9D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0-DA6C-48B7-8E73-123039A7504B}"/>
                </c:ext>
              </c:extLst>
            </c:dLbl>
            <c:dLbl>
              <c:idx val="49"/>
              <c:tx>
                <c:rich>
                  <a:bodyPr/>
                  <a:lstStyle/>
                  <a:p>
                    <a:fld id="{84B7756E-3BBA-401F-962E-974A9FA3663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1-DA6C-48B7-8E73-123039A7504B}"/>
                </c:ext>
              </c:extLst>
            </c:dLbl>
            <c:dLbl>
              <c:idx val="50"/>
              <c:tx>
                <c:rich>
                  <a:bodyPr/>
                  <a:lstStyle/>
                  <a:p>
                    <a:fld id="{C60854E8-DADC-4577-8C8F-A82DAF81C69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2-DA6C-48B7-8E73-123039A7504B}"/>
                </c:ext>
              </c:extLst>
            </c:dLbl>
            <c:dLbl>
              <c:idx val="51"/>
              <c:tx>
                <c:rich>
                  <a:bodyPr/>
                  <a:lstStyle/>
                  <a:p>
                    <a:fld id="{7EFAD157-480F-4560-945A-C8D5CDF0CC3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3-DA6C-48B7-8E73-123039A7504B}"/>
                </c:ext>
              </c:extLst>
            </c:dLbl>
            <c:dLbl>
              <c:idx val="52"/>
              <c:tx>
                <c:rich>
                  <a:bodyPr/>
                  <a:lstStyle/>
                  <a:p>
                    <a:fld id="{82605A83-051D-4FE9-8A6E-212576A7F5E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4-DA6C-48B7-8E73-123039A7504B}"/>
                </c:ext>
              </c:extLst>
            </c:dLbl>
            <c:dLbl>
              <c:idx val="53"/>
              <c:tx>
                <c:rich>
                  <a:bodyPr/>
                  <a:lstStyle/>
                  <a:p>
                    <a:fld id="{628D1E6E-1156-4C7B-B6DF-156B6369257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5-DA6C-48B7-8E73-123039A7504B}"/>
                </c:ext>
              </c:extLst>
            </c:dLbl>
            <c:dLbl>
              <c:idx val="54"/>
              <c:tx>
                <c:rich>
                  <a:bodyPr/>
                  <a:lstStyle/>
                  <a:p>
                    <a:fld id="{2B509B72-61FD-4E3A-B4F2-0096D5B9680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6-DA6C-48B7-8E73-123039A7504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50" b="0" i="0" u="none" strike="noStrike" kern="1200" baseline="0">
                    <a:solidFill>
                      <a:schemeClr val="accent6">
                        <a:lumMod val="75000"/>
                      </a:schemeClr>
                    </a:solidFill>
                    <a:latin typeface="Segoe UI" panose="020B0502040204020203" pitchFamily="34" charset="0"/>
                    <a:ea typeface="Microsoft JhengHei Light" panose="020B0304030504040204" pitchFamily="34" charset="-120"/>
                    <a:cs typeface="Segoe UI" panose="020B0502040204020203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Top5Analysis!$P$5:$P$59</c:f>
              <c:numCache>
                <c:formatCode>General</c:formatCode>
                <c:ptCount val="55"/>
                <c:pt idx="0">
                  <c:v>81.284763749674411</c:v>
                </c:pt>
                <c:pt idx="1">
                  <c:v>84.426436928229734</c:v>
                </c:pt>
                <c:pt idx="2">
                  <c:v>88.914918596047656</c:v>
                </c:pt>
                <c:pt idx="3">
                  <c:v>100.0485917087333</c:v>
                </c:pt>
                <c:pt idx="4">
                  <c:v>114.31516095901229</c:v>
                </c:pt>
                <c:pt idx="5">
                  <c:v>118.06338245920969</c:v>
                </c:pt>
                <c:pt idx="6">
                  <c:v>89.053583486511471</c:v>
                </c:pt>
                <c:pt idx="7">
                  <c:v>95.33078293868391</c:v>
                </c:pt>
                <c:pt idx="8">
                  <c:v>98.831234689506459</c:v>
                </c:pt>
                <c:pt idx="9">
                  <c:v>106.49637941041743</c:v>
                </c:pt>
                <c:pt idx="10">
                  <c:v>111.25757064835427</c:v>
                </c:pt>
                <c:pt idx="11">
                  <c:v>117.36073809819756</c:v>
                </c:pt>
                <c:pt idx="12">
                  <c:v>121.69228858488405</c:v>
                </c:pt>
                <c:pt idx="13">
                  <c:v>142.27008132106954</c:v>
                </c:pt>
                <c:pt idx="14">
                  <c:v>161.76301063677329</c:v>
                </c:pt>
                <c:pt idx="15">
                  <c:v>156.38009504325279</c:v>
                </c:pt>
                <c:pt idx="16">
                  <c:v>159.40779845040049</c:v>
                </c:pt>
                <c:pt idx="17">
                  <c:v>184.27287492597358</c:v>
                </c:pt>
                <c:pt idx="18">
                  <c:v>203.55870455388217</c:v>
                </c:pt>
                <c:pt idx="19">
                  <c:v>221.68794743442839</c:v>
                </c:pt>
                <c:pt idx="20">
                  <c:v>263.84071976999689</c:v>
                </c:pt>
                <c:pt idx="21">
                  <c:v>267.71101027181516</c:v>
                </c:pt>
                <c:pt idx="22">
                  <c:v>271.33359614926059</c:v>
                </c:pt>
                <c:pt idx="23">
                  <c:v>288.30716971540284</c:v>
                </c:pt>
                <c:pt idx="24">
                  <c:v>273.90182660363831</c:v>
                </c:pt>
                <c:pt idx="25">
                  <c:v>293.48864710527045</c:v>
                </c:pt>
                <c:pt idx="26">
                  <c:v>307.3953460336291</c:v>
                </c:pt>
                <c:pt idx="27">
                  <c:v>337.06399617922131</c:v>
                </c:pt>
                <c:pt idx="28">
                  <c:v>350.67273906074854</c:v>
                </c:pt>
                <c:pt idx="29">
                  <c:v>342.72389813912167</c:v>
                </c:pt>
                <c:pt idx="30">
                  <c:v>363.96408731969848</c:v>
                </c:pt>
                <c:pt idx="31">
                  <c:v>300.09663658917157</c:v>
                </c:pt>
                <c:pt idx="32">
                  <c:v>313.86011009781191</c:v>
                </c:pt>
                <c:pt idx="33">
                  <c:v>298.21766383250224</c:v>
                </c:pt>
                <c:pt idx="34">
                  <c:v>342.71751868197327</c:v>
                </c:pt>
                <c:pt idx="35">
                  <c:v>370.10135530585012</c:v>
                </c:pt>
                <c:pt idx="36">
                  <c:v>396.01461228492315</c:v>
                </c:pt>
                <c:pt idx="37">
                  <c:v>411.38772078442298</c:v>
                </c:pt>
                <c:pt idx="38">
                  <c:v>409.19438586515577</c:v>
                </c:pt>
                <c:pt idx="39">
                  <c:v>437.58611782009626</c:v>
                </c:pt>
                <c:pt idx="40">
                  <c:v>438.86463044789417</c:v>
                </c:pt>
                <c:pt idx="41">
                  <c:v>447.01389657817174</c:v>
                </c:pt>
                <c:pt idx="42">
                  <c:v>466.20080422626273</c:v>
                </c:pt>
                <c:pt idx="43">
                  <c:v>541.13522787230988</c:v>
                </c:pt>
                <c:pt idx="44">
                  <c:v>621.31837671850872</c:v>
                </c:pt>
                <c:pt idx="45">
                  <c:v>707.00801901502666</c:v>
                </c:pt>
                <c:pt idx="46">
                  <c:v>792.02596975936285</c:v>
                </c:pt>
                <c:pt idx="47">
                  <c:v>1018.1663730012654</c:v>
                </c:pt>
                <c:pt idx="48">
                  <c:v>991.48463040517606</c:v>
                </c:pt>
                <c:pt idx="49">
                  <c:v>1090.3177645434016</c:v>
                </c:pt>
                <c:pt idx="50">
                  <c:v>1345.7701532092601</c:v>
                </c:pt>
                <c:pt idx="51">
                  <c:v>1461.6719573389153</c:v>
                </c:pt>
                <c:pt idx="52">
                  <c:v>1446.985409543187</c:v>
                </c:pt>
                <c:pt idx="53">
                  <c:v>1452.1953732317843</c:v>
                </c:pt>
                <c:pt idx="54">
                  <c:v>1573.1180889751859</c:v>
                </c:pt>
              </c:numCache>
            </c:numRef>
          </c:xVal>
          <c:yVal>
            <c:numRef>
              <c:f>Top5Analysis!$F$5:$F$59</c:f>
              <c:numCache>
                <c:formatCode>General</c:formatCode>
                <c:ptCount val="55"/>
                <c:pt idx="0">
                  <c:v>120581.961</c:v>
                </c:pt>
                <c:pt idx="1">
                  <c:v>130402.18700000001</c:v>
                </c:pt>
                <c:pt idx="2">
                  <c:v>143467.70800000001</c:v>
                </c:pt>
                <c:pt idx="3">
                  <c:v>154083.67300000001</c:v>
                </c:pt>
                <c:pt idx="4">
                  <c:v>150647.69399999999</c:v>
                </c:pt>
                <c:pt idx="5">
                  <c:v>165972.087</c:v>
                </c:pt>
                <c:pt idx="6">
                  <c:v>171765.94699999999</c:v>
                </c:pt>
                <c:pt idx="7">
                  <c:v>172238.99</c:v>
                </c:pt>
                <c:pt idx="8">
                  <c:v>187336.02900000001</c:v>
                </c:pt>
                <c:pt idx="9">
                  <c:v>190724.337</c:v>
                </c:pt>
                <c:pt idx="10">
                  <c:v>195143.07199999999</c:v>
                </c:pt>
                <c:pt idx="11">
                  <c:v>205869.04699999999</c:v>
                </c:pt>
                <c:pt idx="12">
                  <c:v>217849.136</c:v>
                </c:pt>
                <c:pt idx="13">
                  <c:v>224343.39300000001</c:v>
                </c:pt>
                <c:pt idx="14">
                  <c:v>231992.755</c:v>
                </c:pt>
                <c:pt idx="15">
                  <c:v>252201.592</c:v>
                </c:pt>
                <c:pt idx="16">
                  <c:v>263785.64500000002</c:v>
                </c:pt>
                <c:pt idx="17">
                  <c:v>279051.36599999998</c:v>
                </c:pt>
                <c:pt idx="18">
                  <c:v>283096.06699999998</c:v>
                </c:pt>
                <c:pt idx="19">
                  <c:v>296891.321</c:v>
                </c:pt>
                <c:pt idx="20">
                  <c:v>314016.21100000001</c:v>
                </c:pt>
                <c:pt idx="21">
                  <c:v>338838.13400000002</c:v>
                </c:pt>
                <c:pt idx="22">
                  <c:v>349637.44900000002</c:v>
                </c:pt>
                <c:pt idx="23">
                  <c:v>378669.08799999999</c:v>
                </c:pt>
                <c:pt idx="24">
                  <c:v>388118.94699999999</c:v>
                </c:pt>
                <c:pt idx="25">
                  <c:v>426673.78499999997</c:v>
                </c:pt>
                <c:pt idx="26">
                  <c:v>457571.92700000003</c:v>
                </c:pt>
                <c:pt idx="27">
                  <c:v>488481.07</c:v>
                </c:pt>
                <c:pt idx="28">
                  <c:v>527563.95600000001</c:v>
                </c:pt>
                <c:pt idx="29">
                  <c:v>579008.299</c:v>
                </c:pt>
                <c:pt idx="30">
                  <c:v>619154.61499999999</c:v>
                </c:pt>
                <c:pt idx="31">
                  <c:v>658189.82999999996</c:v>
                </c:pt>
                <c:pt idx="32">
                  <c:v>699087.88100000005</c:v>
                </c:pt>
                <c:pt idx="33">
                  <c:v>723697.11800000002</c:v>
                </c:pt>
                <c:pt idx="34">
                  <c:v>764730.848</c:v>
                </c:pt>
                <c:pt idx="35">
                  <c:v>811562.10499999998</c:v>
                </c:pt>
                <c:pt idx="36">
                  <c:v>882324.20400000003</c:v>
                </c:pt>
                <c:pt idx="37">
                  <c:v>917685.08499999996</c:v>
                </c:pt>
                <c:pt idx="38">
                  <c:v>936221.77</c:v>
                </c:pt>
                <c:pt idx="39">
                  <c:v>995766.51599999995</c:v>
                </c:pt>
                <c:pt idx="40">
                  <c:v>1031853.463</c:v>
                </c:pt>
                <c:pt idx="41">
                  <c:v>1041152.975</c:v>
                </c:pt>
                <c:pt idx="42">
                  <c:v>1054258.8330000001</c:v>
                </c:pt>
                <c:pt idx="43">
                  <c:v>1099597.621</c:v>
                </c:pt>
                <c:pt idx="44">
                  <c:v>1154320.2620000001</c:v>
                </c:pt>
                <c:pt idx="45">
                  <c:v>1222563.132</c:v>
                </c:pt>
                <c:pt idx="46">
                  <c:v>1303717.5090000001</c:v>
                </c:pt>
                <c:pt idx="47">
                  <c:v>1407607.2860000001</c:v>
                </c:pt>
                <c:pt idx="48">
                  <c:v>1568379.567</c:v>
                </c:pt>
                <c:pt idx="49">
                  <c:v>1738645.7109999999</c:v>
                </c:pt>
                <c:pt idx="50">
                  <c:v>1719690.9879999999</c:v>
                </c:pt>
                <c:pt idx="51">
                  <c:v>1841776.419</c:v>
                </c:pt>
                <c:pt idx="52">
                  <c:v>2018503.817</c:v>
                </c:pt>
                <c:pt idx="53">
                  <c:v>2034752.294</c:v>
                </c:pt>
                <c:pt idx="54">
                  <c:v>2238377.1370000001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WorldAnalysis!$A$61:$A$115</c15:f>
                <c15:dlblRangeCache>
                  <c:ptCount val="55"/>
                  <c:pt idx="0">
                    <c:v>1960</c:v>
                  </c:pt>
                  <c:pt idx="54">
                    <c:v>2014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117-DA6C-48B7-8E73-123039A7504B}"/>
            </c:ext>
          </c:extLst>
        </c:ser>
        <c:ser>
          <c:idx val="5"/>
          <c:order val="5"/>
          <c:tx>
            <c:strRef>
              <c:f>WorldAnalysis!$B$3</c:f>
              <c:strCache>
                <c:ptCount val="1"/>
                <c:pt idx="0">
                  <c:v>World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pattFill prst="dkDnDiag">
                <a:fgClr>
                  <a:schemeClr val="tx1">
                    <a:lumMod val="50000"/>
                    <a:lumOff val="50000"/>
                  </a:schemeClr>
                </a:fgClr>
                <a:bgClr>
                  <a:schemeClr val="bg1"/>
                </a:bgClr>
              </a:pattFill>
              <a:ln w="3175">
                <a:solidFill>
                  <a:sysClr val="windowText" lastClr="000000"/>
                </a:solidFill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9CC06D69-DE06-4981-8B98-B199195C189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8-DA6C-48B7-8E73-123039A7504B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C3C548CF-7339-412F-B454-454C3CCC1A4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9-DA6C-48B7-8E73-123039A7504B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CC3C3771-00C2-487D-BA3D-864C9706937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A-DA6C-48B7-8E73-123039A7504B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E6B7B1CC-CB3F-4643-B6AC-E4F7B210F52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B-DA6C-48B7-8E73-123039A7504B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DD8DA3D6-1106-42F2-95D0-463B9552603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C-DA6C-48B7-8E73-123039A7504B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83180E3F-C875-43AD-86F1-DB124926321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D-DA6C-48B7-8E73-123039A7504B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AEA7ADDC-538D-4B35-AB10-36F71E3E481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E-DA6C-48B7-8E73-123039A7504B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0579A4B7-6749-4F93-92F2-6839601A8CA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F-DA6C-48B7-8E73-123039A7504B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64F24D75-0E72-47A8-A04D-163D31B2F19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20-DA6C-48B7-8E73-123039A7504B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C80F1465-E201-4E01-98A7-1848A34A942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21-DA6C-48B7-8E73-123039A7504B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4E9A5DD2-3528-4617-A733-9C0856804D2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22-DA6C-48B7-8E73-123039A7504B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2DCFE1F3-57FC-4F54-B7E0-F49F9E64E27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23-DA6C-48B7-8E73-123039A7504B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EC9F31A7-0767-4D15-A52D-C40D50D0439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24-DA6C-48B7-8E73-123039A7504B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757F11C3-1888-42EF-A48B-8103884D15F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25-DA6C-48B7-8E73-123039A7504B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47B4A56A-B8FC-4E94-8BE5-74F4E09F695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26-DA6C-48B7-8E73-123039A7504B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95FE1FFE-2EEF-47C3-BCD1-8389E225FD9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27-DA6C-48B7-8E73-123039A7504B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198EFB51-5764-4C12-931E-8D045B5B2DE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28-DA6C-48B7-8E73-123039A7504B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37BC62F2-F87D-4482-AB1D-2D60F1AFE7B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29-DA6C-48B7-8E73-123039A7504B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B67AB3E9-8313-4B37-8428-7DE1D248278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2A-DA6C-48B7-8E73-123039A7504B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3AF52026-9E53-42DE-8C18-845FCCF2329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2B-DA6C-48B7-8E73-123039A7504B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3DF3A51E-723F-4339-92A9-8D49137B5DE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2C-DA6C-48B7-8E73-123039A7504B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AED871B5-68A2-493B-AA44-98BDB3D6695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2D-DA6C-48B7-8E73-123039A7504B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059C68AD-11EB-4B10-85ED-7C5006155C0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2E-DA6C-48B7-8E73-123039A7504B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fld id="{47182C6D-42A6-4EB5-B7A3-5D348D0C596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2F-DA6C-48B7-8E73-123039A7504B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fld id="{48B12B52-D445-4297-A4CC-03F05CFBB4A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30-DA6C-48B7-8E73-123039A7504B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fld id="{AFFE2568-AE2F-451D-BBCF-A5B695F0D99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31-DA6C-48B7-8E73-123039A7504B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fld id="{4A3B8DF7-06D6-46F3-A49F-F0199728252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32-DA6C-48B7-8E73-123039A7504B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fld id="{50A69166-6EE8-48F5-905D-AD8F9DE05E0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33-DA6C-48B7-8E73-123039A7504B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fld id="{D2D6EC2F-D35C-41FC-9486-12ED21AF791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34-DA6C-48B7-8E73-123039A7504B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fld id="{57E297CD-487E-4017-AD8B-9FD931A9977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35-DA6C-48B7-8E73-123039A7504B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fld id="{327601C4-836D-4F88-BC41-EDF7B80771B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36-DA6C-48B7-8E73-123039A7504B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fld id="{9B31108D-45C7-4496-8EA8-4313CB566C4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37-DA6C-48B7-8E73-123039A7504B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fld id="{E96378EB-D5EA-437B-87F3-223B0E53919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38-DA6C-48B7-8E73-123039A7504B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fld id="{F6BB79A4-A9BF-46FA-8118-3B36D676B7B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39-DA6C-48B7-8E73-123039A7504B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fld id="{E0465212-E1B4-49E6-ABAA-1E3CEFF5D07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3A-DA6C-48B7-8E73-123039A7504B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fld id="{01F947FB-DEB2-493B-B6BF-DC159909286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3B-DA6C-48B7-8E73-123039A7504B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fld id="{2B8306D5-85B0-4B59-9AB8-69541DFBE1C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3C-DA6C-48B7-8E73-123039A7504B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fld id="{9AC7C43C-E601-4B85-915D-119136E619A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3D-DA6C-48B7-8E73-123039A7504B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fld id="{DE6D5629-64A3-403B-95E6-7DD8CE7F548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3E-DA6C-48B7-8E73-123039A7504B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fld id="{2AE52AD8-92E7-4D13-8E6D-95FFDFDF684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3F-DA6C-48B7-8E73-123039A7504B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fld id="{B4A9F233-7EB3-42F1-BA75-28E89849074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40-DA6C-48B7-8E73-123039A7504B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fld id="{B036ECA5-21A0-455C-AA32-BA69E066E51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41-DA6C-48B7-8E73-123039A7504B}"/>
                </c:ext>
              </c:extLst>
            </c:dLbl>
            <c:dLbl>
              <c:idx val="42"/>
              <c:tx>
                <c:rich>
                  <a:bodyPr/>
                  <a:lstStyle/>
                  <a:p>
                    <a:fld id="{FE93BF46-84DE-4A8D-AE71-9BF5A4F8555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42-DA6C-48B7-8E73-123039A7504B}"/>
                </c:ext>
              </c:extLst>
            </c:dLbl>
            <c:dLbl>
              <c:idx val="43"/>
              <c:tx>
                <c:rich>
                  <a:bodyPr/>
                  <a:lstStyle/>
                  <a:p>
                    <a:fld id="{3E993E82-D6E8-4120-B836-9A80EB64E41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43-DA6C-48B7-8E73-123039A7504B}"/>
                </c:ext>
              </c:extLst>
            </c:dLbl>
            <c:dLbl>
              <c:idx val="44"/>
              <c:tx>
                <c:rich>
                  <a:bodyPr/>
                  <a:lstStyle/>
                  <a:p>
                    <a:fld id="{CB19D1FC-FB7B-4A88-AFFC-9F06A6D0D91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44-DA6C-48B7-8E73-123039A7504B}"/>
                </c:ext>
              </c:extLst>
            </c:dLbl>
            <c:dLbl>
              <c:idx val="45"/>
              <c:tx>
                <c:rich>
                  <a:bodyPr/>
                  <a:lstStyle/>
                  <a:p>
                    <a:fld id="{FC4905F6-B1AF-4FA3-9680-8E6ED924DBE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45-DA6C-48B7-8E73-123039A7504B}"/>
                </c:ext>
              </c:extLst>
            </c:dLbl>
            <c:dLbl>
              <c:idx val="46"/>
              <c:tx>
                <c:rich>
                  <a:bodyPr/>
                  <a:lstStyle/>
                  <a:p>
                    <a:fld id="{6512D6B8-1444-49B2-AE1F-0A6B099E6A5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46-DA6C-48B7-8E73-123039A7504B}"/>
                </c:ext>
              </c:extLst>
            </c:dLbl>
            <c:dLbl>
              <c:idx val="47"/>
              <c:tx>
                <c:rich>
                  <a:bodyPr/>
                  <a:lstStyle/>
                  <a:p>
                    <a:fld id="{1A4C7A1D-4800-4CAD-ACFB-01DC2B7DF23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47-DA6C-48B7-8E73-123039A7504B}"/>
                </c:ext>
              </c:extLst>
            </c:dLbl>
            <c:dLbl>
              <c:idx val="48"/>
              <c:tx>
                <c:rich>
                  <a:bodyPr/>
                  <a:lstStyle/>
                  <a:p>
                    <a:fld id="{7DF1F459-3824-4EE7-B96D-B4E79E60F85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48-DA6C-48B7-8E73-123039A7504B}"/>
                </c:ext>
              </c:extLst>
            </c:dLbl>
            <c:dLbl>
              <c:idx val="49"/>
              <c:tx>
                <c:rich>
                  <a:bodyPr/>
                  <a:lstStyle/>
                  <a:p>
                    <a:fld id="{4CDE131B-1E6C-4E15-B61F-152E4A79929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49-DA6C-48B7-8E73-123039A7504B}"/>
                </c:ext>
              </c:extLst>
            </c:dLbl>
            <c:dLbl>
              <c:idx val="50"/>
              <c:tx>
                <c:rich>
                  <a:bodyPr/>
                  <a:lstStyle/>
                  <a:p>
                    <a:fld id="{573D2C44-57CD-458F-8028-6AEB7E586C9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4A-DA6C-48B7-8E73-123039A7504B}"/>
                </c:ext>
              </c:extLst>
            </c:dLbl>
            <c:dLbl>
              <c:idx val="51"/>
              <c:tx>
                <c:rich>
                  <a:bodyPr/>
                  <a:lstStyle/>
                  <a:p>
                    <a:fld id="{07AA4535-A98A-4425-A5B2-2485F39564E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4B-DA6C-48B7-8E73-123039A7504B}"/>
                </c:ext>
              </c:extLst>
            </c:dLbl>
            <c:dLbl>
              <c:idx val="52"/>
              <c:tx>
                <c:rich>
                  <a:bodyPr/>
                  <a:lstStyle/>
                  <a:p>
                    <a:fld id="{784F29FE-B3D4-4707-906A-BB0C81537D0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4C-DA6C-48B7-8E73-123039A7504B}"/>
                </c:ext>
              </c:extLst>
            </c:dLbl>
            <c:dLbl>
              <c:idx val="53"/>
              <c:tx>
                <c:rich>
                  <a:bodyPr/>
                  <a:lstStyle/>
                  <a:p>
                    <a:fld id="{C4D7282A-ED3D-442A-ADC9-93A48F98A61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4D-DA6C-48B7-8E73-123039A7504B}"/>
                </c:ext>
              </c:extLst>
            </c:dLbl>
            <c:dLbl>
              <c:idx val="54"/>
              <c:tx>
                <c:rich>
                  <a:bodyPr/>
                  <a:lstStyle/>
                  <a:p>
                    <a:fld id="{622CF5E4-A811-48C8-BDD4-07266DE9AEB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14E-DA6C-48B7-8E73-123039A7504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50" b="0" i="0" u="none" strike="noStrike" kern="1200" baseline="0">
                    <a:solidFill>
                      <a:sysClr val="windowText" lastClr="000000"/>
                    </a:solidFill>
                    <a:latin typeface="Segoe UI" panose="020B0502040204020203" pitchFamily="34" charset="0"/>
                    <a:ea typeface="Microsoft JhengHei Light" panose="020B0304030504040204" pitchFamily="34" charset="-120"/>
                    <a:cs typeface="Segoe UI" panose="020B0502040204020203" pitchFamily="34" charset="0"/>
                  </a:defRPr>
                </a:pPr>
                <a:endParaRPr lang="en-US"/>
              </a:p>
            </c:txPr>
            <c:dLblPos val="l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WorldAnalysis!$D$5:$D$59</c:f>
              <c:numCache>
                <c:formatCode>0.00</c:formatCode>
                <c:ptCount val="55"/>
                <c:pt idx="0">
                  <c:v>450.39805130520028</c:v>
                </c:pt>
                <c:pt idx="1">
                  <c:v>462.32737981502191</c:v>
                </c:pt>
                <c:pt idx="2">
                  <c:v>488.13896544773291</c:v>
                </c:pt>
                <c:pt idx="3">
                  <c:v>514.80890309444783</c:v>
                </c:pt>
                <c:pt idx="4">
                  <c:v>552.67932955048161</c:v>
                </c:pt>
                <c:pt idx="5">
                  <c:v>590.06708033266023</c:v>
                </c:pt>
                <c:pt idx="6">
                  <c:v>627.01159611440823</c:v>
                </c:pt>
                <c:pt idx="7">
                  <c:v>653.72585192076031</c:v>
                </c:pt>
                <c:pt idx="8">
                  <c:v>691.22194995588393</c:v>
                </c:pt>
                <c:pt idx="9">
                  <c:v>745.52084143383934</c:v>
                </c:pt>
                <c:pt idx="10">
                  <c:v>802.46218240238943</c:v>
                </c:pt>
                <c:pt idx="11">
                  <c:v>868.08742554956552</c:v>
                </c:pt>
                <c:pt idx="12">
                  <c:v>981.03803128811978</c:v>
                </c:pt>
                <c:pt idx="13">
                  <c:v>1172.2529658063886</c:v>
                </c:pt>
                <c:pt idx="14">
                  <c:v>1326.0541139700144</c:v>
                </c:pt>
                <c:pt idx="15">
                  <c:v>1449.4229392168768</c:v>
                </c:pt>
                <c:pt idx="16">
                  <c:v>1549.1691852777053</c:v>
                </c:pt>
                <c:pt idx="17">
                  <c:v>1722.0665416860675</c:v>
                </c:pt>
                <c:pt idx="18">
                  <c:v>1992.1913049050793</c:v>
                </c:pt>
                <c:pt idx="19">
                  <c:v>2274.3349224691397</c:v>
                </c:pt>
                <c:pt idx="20">
                  <c:v>2516.1745756608243</c:v>
                </c:pt>
                <c:pt idx="21">
                  <c:v>2537.2473591200423</c:v>
                </c:pt>
                <c:pt idx="22">
                  <c:v>2470.3323870206714</c:v>
                </c:pt>
                <c:pt idx="23">
                  <c:v>2482.8953455412729</c:v>
                </c:pt>
                <c:pt idx="24">
                  <c:v>2533.285429625113</c:v>
                </c:pt>
                <c:pt idx="25">
                  <c:v>2618.5246016381107</c:v>
                </c:pt>
                <c:pt idx="26">
                  <c:v>3046.2081597616516</c:v>
                </c:pt>
                <c:pt idx="27">
                  <c:v>3405.1877510529093</c:v>
                </c:pt>
                <c:pt idx="28">
                  <c:v>3746.6772643868439</c:v>
                </c:pt>
                <c:pt idx="29">
                  <c:v>3865.469727370024</c:v>
                </c:pt>
                <c:pt idx="30">
                  <c:v>4272.5156634474661</c:v>
                </c:pt>
                <c:pt idx="31">
                  <c:v>4450.7596497734003</c:v>
                </c:pt>
                <c:pt idx="32">
                  <c:v>4653.4354265985312</c:v>
                </c:pt>
                <c:pt idx="33">
                  <c:v>4662.404443555728</c:v>
                </c:pt>
                <c:pt idx="34">
                  <c:v>4931.8282653646556</c:v>
                </c:pt>
                <c:pt idx="35">
                  <c:v>5401.382849203952</c:v>
                </c:pt>
                <c:pt idx="36">
                  <c:v>5441.2781118229586</c:v>
                </c:pt>
                <c:pt idx="37">
                  <c:v>5344.8835941495481</c:v>
                </c:pt>
                <c:pt idx="38">
                  <c:v>5256.6061808352406</c:v>
                </c:pt>
                <c:pt idx="39">
                  <c:v>5380.2172743916699</c:v>
                </c:pt>
                <c:pt idx="40">
                  <c:v>5482.6348012276558</c:v>
                </c:pt>
                <c:pt idx="41">
                  <c:v>5378.8203130476395</c:v>
                </c:pt>
                <c:pt idx="42">
                  <c:v>5514.3182673315341</c:v>
                </c:pt>
                <c:pt idx="43">
                  <c:v>6114.832188006455</c:v>
                </c:pt>
                <c:pt idx="44">
                  <c:v>6800.5569017293392</c:v>
                </c:pt>
                <c:pt idx="45">
                  <c:v>7271.0560795401416</c:v>
                </c:pt>
                <c:pt idx="46">
                  <c:v>7775.6110439218628</c:v>
                </c:pt>
                <c:pt idx="47">
                  <c:v>8651.1483130292763</c:v>
                </c:pt>
                <c:pt idx="48">
                  <c:v>9371.4878852603615</c:v>
                </c:pt>
                <c:pt idx="49">
                  <c:v>8775.391659234012</c:v>
                </c:pt>
                <c:pt idx="50">
                  <c:v>9509.365934497233</c:v>
                </c:pt>
                <c:pt idx="51">
                  <c:v>10443.939965973372</c:v>
                </c:pt>
                <c:pt idx="52">
                  <c:v>10539.391977473346</c:v>
                </c:pt>
                <c:pt idx="53">
                  <c:v>10709.473429419753</c:v>
                </c:pt>
                <c:pt idx="54">
                  <c:v>10850.222728024766</c:v>
                </c:pt>
              </c:numCache>
            </c:numRef>
          </c:xVal>
          <c:yVal>
            <c:numRef>
              <c:f>WorldAnalysis!$B$5:$B$59</c:f>
              <c:numCache>
                <c:formatCode>0.00E+00</c:formatCode>
                <c:ptCount val="55"/>
                <c:pt idx="0">
                  <c:v>9396705.8350000009</c:v>
                </c:pt>
                <c:pt idx="1">
                  <c:v>9434402.5950000007</c:v>
                </c:pt>
                <c:pt idx="2">
                  <c:v>9818839.8739999998</c:v>
                </c:pt>
                <c:pt idx="3">
                  <c:v>10355747.346000001</c:v>
                </c:pt>
                <c:pt idx="4">
                  <c:v>10947007.092</c:v>
                </c:pt>
                <c:pt idx="5">
                  <c:v>11433441.976</c:v>
                </c:pt>
                <c:pt idx="6">
                  <c:v>12009447.002</c:v>
                </c:pt>
                <c:pt idx="7">
                  <c:v>12389685.566</c:v>
                </c:pt>
                <c:pt idx="8">
                  <c:v>13017193.607000001</c:v>
                </c:pt>
                <c:pt idx="9">
                  <c:v>13797116.835999999</c:v>
                </c:pt>
                <c:pt idx="10">
                  <c:v>14788798.313999999</c:v>
                </c:pt>
                <c:pt idx="11">
                  <c:v>15323175.556</c:v>
                </c:pt>
                <c:pt idx="12">
                  <c:v>15957192.522</c:v>
                </c:pt>
                <c:pt idx="13">
                  <c:v>16822109.477000002</c:v>
                </c:pt>
                <c:pt idx="14">
                  <c:v>16850822.087000001</c:v>
                </c:pt>
                <c:pt idx="15">
                  <c:v>16745791.873</c:v>
                </c:pt>
                <c:pt idx="16">
                  <c:v>17726098.317000002</c:v>
                </c:pt>
                <c:pt idx="17">
                  <c:v>18279804.316</c:v>
                </c:pt>
                <c:pt idx="18">
                  <c:v>18497906.475000001</c:v>
                </c:pt>
                <c:pt idx="19">
                  <c:v>19533547.949000001</c:v>
                </c:pt>
                <c:pt idx="20">
                  <c:v>19324327.263999999</c:v>
                </c:pt>
                <c:pt idx="21">
                  <c:v>18726246.897999998</c:v>
                </c:pt>
                <c:pt idx="22">
                  <c:v>18562354</c:v>
                </c:pt>
                <c:pt idx="23">
                  <c:v>18484356.91</c:v>
                </c:pt>
                <c:pt idx="24">
                  <c:v>19145865.375</c:v>
                </c:pt>
                <c:pt idx="25">
                  <c:v>19719241.162</c:v>
                </c:pt>
                <c:pt idx="26">
                  <c:v>20315356.015999999</c:v>
                </c:pt>
                <c:pt idx="27">
                  <c:v>20817151.963</c:v>
                </c:pt>
                <c:pt idx="28">
                  <c:v>21565403.313000001</c:v>
                </c:pt>
                <c:pt idx="29">
                  <c:v>22029385.155999999</c:v>
                </c:pt>
                <c:pt idx="30">
                  <c:v>22149402.399</c:v>
                </c:pt>
                <c:pt idx="31">
                  <c:v>22403928.868999999</c:v>
                </c:pt>
                <c:pt idx="32">
                  <c:v>22183417.491</c:v>
                </c:pt>
                <c:pt idx="33">
                  <c:v>22162174.559999999</c:v>
                </c:pt>
                <c:pt idx="34">
                  <c:v>22551690.634</c:v>
                </c:pt>
                <c:pt idx="35">
                  <c:v>23037524.129999999</c:v>
                </c:pt>
                <c:pt idx="36">
                  <c:v>23571556.673999999</c:v>
                </c:pt>
                <c:pt idx="37">
                  <c:v>23975007.348000001</c:v>
                </c:pt>
                <c:pt idx="38">
                  <c:v>24114192</c:v>
                </c:pt>
                <c:pt idx="39">
                  <c:v>24059187</c:v>
                </c:pt>
                <c:pt idx="40">
                  <c:v>24689911</c:v>
                </c:pt>
                <c:pt idx="41">
                  <c:v>25276631</c:v>
                </c:pt>
                <c:pt idx="42">
                  <c:v>25646998</c:v>
                </c:pt>
                <c:pt idx="43">
                  <c:v>27047792</c:v>
                </c:pt>
                <c:pt idx="44">
                  <c:v>28393581</c:v>
                </c:pt>
                <c:pt idx="45">
                  <c:v>29490014</c:v>
                </c:pt>
                <c:pt idx="46">
                  <c:v>30568112</c:v>
                </c:pt>
                <c:pt idx="47">
                  <c:v>31180501</c:v>
                </c:pt>
                <c:pt idx="48">
                  <c:v>32181592</c:v>
                </c:pt>
                <c:pt idx="49">
                  <c:v>31891899</c:v>
                </c:pt>
                <c:pt idx="50">
                  <c:v>33472376</c:v>
                </c:pt>
                <c:pt idx="51">
                  <c:v>34847501</c:v>
                </c:pt>
                <c:pt idx="52">
                  <c:v>35470891</c:v>
                </c:pt>
                <c:pt idx="53">
                  <c:v>35837591</c:v>
                </c:pt>
                <c:pt idx="54">
                  <c:v>36138285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WorldAnalysis!$A$61:$A$115</c15:f>
                <c15:dlblRangeCache>
                  <c:ptCount val="55"/>
                  <c:pt idx="0">
                    <c:v>1960</c:v>
                  </c:pt>
                  <c:pt idx="54">
                    <c:v>2014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14F-DA6C-48B7-8E73-123039A750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9485792"/>
        <c:axId val="419486624"/>
      </c:scatterChart>
      <c:valAx>
        <c:axId val="419485792"/>
        <c:scaling>
          <c:logBase val="10"/>
          <c:orientation val="minMax"/>
          <c:min val="10"/>
        </c:scaling>
        <c:delete val="0"/>
        <c:axPos val="b"/>
        <c:majorGridlines>
          <c:spPr>
            <a:ln w="9525" cap="flat" cmpd="sng" algn="ctr">
              <a:solidFill>
                <a:schemeClr val="bg1">
                  <a:lumMod val="85000"/>
                  <a:alpha val="50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bg1">
                  <a:lumMod val="85000"/>
                  <a:alpha val="50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ysClr val="windowText" lastClr="000000"/>
                    </a:solidFill>
                    <a:latin typeface="Segoe UI" panose="020B0502040204020203" pitchFamily="34" charset="0"/>
                    <a:ea typeface="Microsoft JhengHei Light" panose="020B0304030504040204" pitchFamily="34" charset="-120"/>
                    <a:cs typeface="Segoe UI" panose="020B0502040204020203" pitchFamily="34" charset="0"/>
                  </a:defRPr>
                </a:pPr>
                <a:r>
                  <a:rPr lang="en-US" sz="1600"/>
                  <a:t>Gross Domestic Product per capita [current USD per person]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ysClr val="windowText" lastClr="000000"/>
                  </a:solidFill>
                  <a:latin typeface="Segoe UI" panose="020B0502040204020203" pitchFamily="34" charset="0"/>
                  <a:ea typeface="Microsoft JhengHei Light" panose="020B0304030504040204" pitchFamily="34" charset="-120"/>
                  <a:cs typeface="Segoe UI" panose="020B0502040204020203" pitchFamily="34" charset="0"/>
                </a:defRPr>
              </a:pPr>
              <a:endParaRPr lang="en-US"/>
            </a:p>
          </c:txPr>
        </c:title>
        <c:numFmt formatCode="#,##0" sourceLinked="0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Segoe UI" panose="020B0502040204020203" pitchFamily="34" charset="0"/>
                <a:ea typeface="Microsoft JhengHei Light" panose="020B0304030504040204" pitchFamily="34" charset="-120"/>
                <a:cs typeface="Segoe UI" panose="020B0502040204020203" pitchFamily="34" charset="0"/>
              </a:defRPr>
            </a:pPr>
            <a:endParaRPr lang="en-US"/>
          </a:p>
        </c:txPr>
        <c:crossAx val="419486624"/>
        <c:crosses val="autoZero"/>
        <c:crossBetween val="midCat"/>
      </c:valAx>
      <c:valAx>
        <c:axId val="419486624"/>
        <c:scaling>
          <c:logBase val="10"/>
          <c:orientation val="minMax"/>
          <c:min val="10000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  <a:alpha val="50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bg1">
                  <a:lumMod val="85000"/>
                  <a:alpha val="50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ysClr val="windowText" lastClr="000000"/>
                    </a:solidFill>
                    <a:latin typeface="Segoe UI" panose="020B0502040204020203" pitchFamily="34" charset="0"/>
                    <a:ea typeface="Microsoft JhengHei Light" panose="020B0304030504040204" pitchFamily="34" charset="-120"/>
                    <a:cs typeface="Segoe UI" panose="020B0502040204020203" pitchFamily="34" charset="0"/>
                  </a:defRPr>
                </a:pPr>
                <a:r>
                  <a:rPr lang="en-US" sz="1600"/>
                  <a:t>CO2 emissions [million tons]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ysClr val="windowText" lastClr="000000"/>
                  </a:solidFill>
                  <a:latin typeface="Segoe UI" panose="020B0502040204020203" pitchFamily="34" charset="0"/>
                  <a:ea typeface="Microsoft JhengHei Light" panose="020B0304030504040204" pitchFamily="34" charset="-120"/>
                  <a:cs typeface="Segoe UI" panose="020B0502040204020203" pitchFamily="34" charset="0"/>
                </a:defRPr>
              </a:pPr>
              <a:endParaRPr lang="en-US"/>
            </a:p>
          </c:txPr>
        </c:title>
        <c:numFmt formatCode="#,##0.0" sourceLinked="0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Segoe UI" panose="020B0502040204020203" pitchFamily="34" charset="0"/>
                <a:ea typeface="Microsoft JhengHei Light" panose="020B0304030504040204" pitchFamily="34" charset="-120"/>
                <a:cs typeface="Segoe UI" panose="020B0502040204020203" pitchFamily="34" charset="0"/>
              </a:defRPr>
            </a:pPr>
            <a:endParaRPr lang="en-US"/>
          </a:p>
        </c:txPr>
        <c:crossAx val="419485792"/>
        <c:crosses val="autoZero"/>
        <c:crossBetween val="midCat"/>
        <c:dispUnits>
          <c:builtInUnit val="millions"/>
        </c:dispUnits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Segoe UI" panose="020B0502040204020203" pitchFamily="34" charset="0"/>
              <a:ea typeface="Microsoft JhengHei Light" panose="020B0304030504040204" pitchFamily="34" charset="-120"/>
              <a:cs typeface="Segoe UI" panose="020B0502040204020203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>
          <a:solidFill>
            <a:sysClr val="windowText" lastClr="000000"/>
          </a:solidFill>
          <a:latin typeface="Segoe UI" panose="020B0502040204020203" pitchFamily="34" charset="0"/>
          <a:ea typeface="Microsoft JhengHei Light" panose="020B0304030504040204" pitchFamily="34" charset="-120"/>
          <a:cs typeface="Segoe UI" panose="020B0502040204020203" pitchFamily="34" charset="0"/>
        </a:defRPr>
      </a:pPr>
      <a:endParaRPr lang="en-US"/>
    </a:p>
  </c:txPr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spc="0" baseline="0">
                <a:solidFill>
                  <a:sysClr val="windowText" lastClr="000000"/>
                </a:solidFill>
                <a:latin typeface="Segoe UI" panose="020B0502040204020203" pitchFamily="34" charset="0"/>
                <a:ea typeface="Microsoft JhengHei Light" panose="020B0304030504040204" pitchFamily="34" charset="-120"/>
                <a:cs typeface="Segoe UI" panose="020B0502040204020203" pitchFamily="34" charset="0"/>
              </a:defRPr>
            </a:pPr>
            <a:r>
              <a:rPr lang="en-US" sz="1800" b="1"/>
              <a:t>Changes of CO2 emissions per year with GDP growth of the world and top-5 cumulative emitters, 1960-2014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spc="0" baseline="0">
              <a:solidFill>
                <a:sysClr val="windowText" lastClr="000000"/>
              </a:solidFill>
              <a:latin typeface="Segoe UI" panose="020B0502040204020203" pitchFamily="34" charset="0"/>
              <a:ea typeface="Microsoft JhengHei Light" panose="020B0304030504040204" pitchFamily="34" charset="-120"/>
              <a:cs typeface="Segoe UI" panose="020B0502040204020203" pitchFamily="34" charset="0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5"/>
          <c:order val="0"/>
          <c:tx>
            <c:v>World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pattFill prst="dkDnDiag">
                <a:fgClr>
                  <a:schemeClr val="tx1">
                    <a:lumMod val="50000"/>
                    <a:lumOff val="50000"/>
                  </a:schemeClr>
                </a:fgClr>
                <a:bgClr>
                  <a:schemeClr val="bg1"/>
                </a:bgClr>
              </a:pattFill>
              <a:ln w="3175">
                <a:solidFill>
                  <a:schemeClr val="tx1"/>
                </a:solidFill>
              </a:ln>
              <a:effectLst/>
            </c:spPr>
          </c:marker>
          <c:trendline>
            <c:spPr>
              <a:ln w="12700" cap="rnd">
                <a:solidFill>
                  <a:schemeClr val="tx1"/>
                </a:solidFill>
                <a:prstDash val="solid"/>
              </a:ln>
              <a:effectLst/>
            </c:spPr>
            <c:trendlineType val="linear"/>
            <c:dispRSqr val="0"/>
            <c:dispEq val="0"/>
          </c:trendline>
          <c:xVal>
            <c:numRef>
              <c:f>WorldAnalysis!$I$6:$I$59</c:f>
              <c:numCache>
                <c:formatCode>0.00%</c:formatCode>
                <c:ptCount val="54"/>
                <c:pt idx="0">
                  <c:v>4.0330368980436626E-2</c:v>
                </c:pt>
                <c:pt idx="1">
                  <c:v>7.3974201282253751E-2</c:v>
                </c:pt>
                <c:pt idx="2">
                  <c:v>7.6495272642443088E-2</c:v>
                </c:pt>
                <c:pt idx="3">
                  <c:v>9.5554932007310162E-2</c:v>
                </c:pt>
                <c:pt idx="4">
                  <c:v>8.9520882297869975E-2</c:v>
                </c:pt>
                <c:pt idx="5">
                  <c:v>8.4953948850304634E-2</c:v>
                </c:pt>
                <c:pt idx="6">
                  <c:v>6.3973038392298759E-2</c:v>
                </c:pt>
                <c:pt idx="7">
                  <c:v>7.8838203025257514E-2</c:v>
                </c:pt>
                <c:pt idx="8">
                  <c:v>0.10130569045555883</c:v>
                </c:pt>
                <c:pt idx="9">
                  <c:v>9.8858135731012417E-2</c:v>
                </c:pt>
                <c:pt idx="10">
                  <c:v>0.10451261662964483</c:v>
                </c:pt>
                <c:pt idx="11">
                  <c:v>0.15316197162230519</c:v>
                </c:pt>
                <c:pt idx="12">
                  <c:v>0.21854576667604972</c:v>
                </c:pt>
                <c:pt idx="13">
                  <c:v>0.15332724977485596</c:v>
                </c:pt>
                <c:pt idx="14">
                  <c:v>0.11352831088181953</c:v>
                </c:pt>
                <c:pt idx="15">
                  <c:v>8.7975213073068201E-2</c:v>
                </c:pt>
                <c:pt idx="16">
                  <c:v>0.13111210766792342</c:v>
                </c:pt>
                <c:pt idx="17">
                  <c:v>0.17713926158201709</c:v>
                </c:pt>
                <c:pt idx="18">
                  <c:v>0.16178638691604988</c:v>
                </c:pt>
                <c:pt idx="19">
                  <c:v>0.12571347523534887</c:v>
                </c:pt>
                <c:pt idx="20">
                  <c:v>2.6115692059281288E-2</c:v>
                </c:pt>
                <c:pt idx="21">
                  <c:v>-8.8984810662709832E-3</c:v>
                </c:pt>
                <c:pt idx="22">
                  <c:v>2.295185896383805E-2</c:v>
                </c:pt>
                <c:pt idx="23">
                  <c:v>3.8058977333685046E-2</c:v>
                </c:pt>
                <c:pt idx="24">
                  <c:v>5.1689880121963613E-2</c:v>
                </c:pt>
                <c:pt idx="25">
                  <c:v>0.18392873262266471</c:v>
                </c:pt>
                <c:pt idx="26">
                  <c:v>0.13779762025983161</c:v>
                </c:pt>
                <c:pt idx="27">
                  <c:v>0.11978334012195543</c:v>
                </c:pt>
                <c:pt idx="28">
                  <c:v>4.9696198806175165E-2</c:v>
                </c:pt>
                <c:pt idx="29">
                  <c:v>0.12448571903899963</c:v>
                </c:pt>
                <c:pt idx="30">
                  <c:v>5.8905383506990198E-2</c:v>
                </c:pt>
                <c:pt idx="31">
                  <c:v>6.1898053222455493E-2</c:v>
                </c:pt>
                <c:pt idx="32">
                  <c:v>1.7524125441455929E-2</c:v>
                </c:pt>
                <c:pt idx="33">
                  <c:v>7.3777102849761633E-2</c:v>
                </c:pt>
                <c:pt idx="34">
                  <c:v>0.11174314891909128</c:v>
                </c:pt>
                <c:pt idx="35">
                  <c:v>2.1996664177810151E-2</c:v>
                </c:pt>
                <c:pt idx="36">
                  <c:v>-3.669412874819613E-3</c:v>
                </c:pt>
                <c:pt idx="37">
                  <c:v>-2.8171535060033822E-3</c:v>
                </c:pt>
                <c:pt idx="38">
                  <c:v>3.7402784085890414E-2</c:v>
                </c:pt>
                <c:pt idx="39">
                  <c:v>3.2538784079545253E-2</c:v>
                </c:pt>
                <c:pt idx="40">
                  <c:v>-6.1768373633768938E-3</c:v>
                </c:pt>
                <c:pt idx="41">
                  <c:v>3.8289730283418852E-2</c:v>
                </c:pt>
                <c:pt idx="42">
                  <c:v>0.1229343287805562</c:v>
                </c:pt>
                <c:pt idx="43">
                  <c:v>0.12615394164817137</c:v>
                </c:pt>
                <c:pt idx="44">
                  <c:v>8.258666328630998E-2</c:v>
                </c:pt>
                <c:pt idx="45">
                  <c:v>8.2749433283390711E-2</c:v>
                </c:pt>
                <c:pt idx="46">
                  <c:v>0.12642727244661495</c:v>
                </c:pt>
                <c:pt idx="47">
                  <c:v>9.6776392837930589E-2</c:v>
                </c:pt>
                <c:pt idx="48">
                  <c:v>-5.2051753088595457E-2</c:v>
                </c:pt>
                <c:pt idx="49">
                  <c:v>9.684561219128815E-2</c:v>
                </c:pt>
                <c:pt idx="50">
                  <c:v>0.11130322614231068</c:v>
                </c:pt>
                <c:pt idx="51">
                  <c:v>2.1307115075200781E-2</c:v>
                </c:pt>
                <c:pt idx="52">
                  <c:v>2.8372954644281023E-2</c:v>
                </c:pt>
                <c:pt idx="53">
                  <c:v>2.5290586054836878E-2</c:v>
                </c:pt>
              </c:numCache>
            </c:numRef>
          </c:xVal>
          <c:yVal>
            <c:numRef>
              <c:f>WorldAnalysis!$E$6:$E$59</c:f>
              <c:numCache>
                <c:formatCode>0.00E+00</c:formatCode>
                <c:ptCount val="54"/>
                <c:pt idx="0">
                  <c:v>37696.759999999776</c:v>
                </c:pt>
                <c:pt idx="1">
                  <c:v>384437.27899999917</c:v>
                </c:pt>
                <c:pt idx="2">
                  <c:v>536907.472000001</c:v>
                </c:pt>
                <c:pt idx="3">
                  <c:v>591259.74599999934</c:v>
                </c:pt>
                <c:pt idx="4">
                  <c:v>486434.88399999961</c:v>
                </c:pt>
                <c:pt idx="5">
                  <c:v>576005.02600000054</c:v>
                </c:pt>
                <c:pt idx="6">
                  <c:v>380238.56399999931</c:v>
                </c:pt>
                <c:pt idx="7">
                  <c:v>627508.04100000113</c:v>
                </c:pt>
                <c:pt idx="8">
                  <c:v>779923.22899999842</c:v>
                </c:pt>
                <c:pt idx="9">
                  <c:v>991681.47800000012</c:v>
                </c:pt>
                <c:pt idx="10">
                  <c:v>534377.24200000055</c:v>
                </c:pt>
                <c:pt idx="11">
                  <c:v>634016.96600000001</c:v>
                </c:pt>
                <c:pt idx="12">
                  <c:v>864916.95500000194</c:v>
                </c:pt>
                <c:pt idx="13">
                  <c:v>28712.609999999404</c:v>
                </c:pt>
                <c:pt idx="14">
                  <c:v>-105030.21400000155</c:v>
                </c:pt>
                <c:pt idx="15">
                  <c:v>980306.444000002</c:v>
                </c:pt>
                <c:pt idx="16">
                  <c:v>553705.99899999797</c:v>
                </c:pt>
                <c:pt idx="17">
                  <c:v>218102.15900000185</c:v>
                </c:pt>
                <c:pt idx="18">
                  <c:v>1035641.4739999995</c:v>
                </c:pt>
                <c:pt idx="19">
                  <c:v>-209220.68500000238</c:v>
                </c:pt>
                <c:pt idx="20">
                  <c:v>-598080.36600000039</c:v>
                </c:pt>
                <c:pt idx="21">
                  <c:v>-163892.89799999818</c:v>
                </c:pt>
                <c:pt idx="22">
                  <c:v>-77997.089999999851</c:v>
                </c:pt>
                <c:pt idx="23">
                  <c:v>661508.46499999985</c:v>
                </c:pt>
                <c:pt idx="24">
                  <c:v>573375.78700000048</c:v>
                </c:pt>
                <c:pt idx="25">
                  <c:v>596114.85399999842</c:v>
                </c:pt>
                <c:pt idx="26">
                  <c:v>501795.94700000063</c:v>
                </c:pt>
                <c:pt idx="27">
                  <c:v>748251.35000000149</c:v>
                </c:pt>
                <c:pt idx="28">
                  <c:v>463981.84299999848</c:v>
                </c:pt>
                <c:pt idx="29">
                  <c:v>120017.24300000072</c:v>
                </c:pt>
                <c:pt idx="30">
                  <c:v>254526.46999999881</c:v>
                </c:pt>
                <c:pt idx="31">
                  <c:v>-220511.37799999863</c:v>
                </c:pt>
                <c:pt idx="32">
                  <c:v>-21242.931000001729</c:v>
                </c:pt>
                <c:pt idx="33">
                  <c:v>389516.07400000095</c:v>
                </c:pt>
                <c:pt idx="34">
                  <c:v>485833.49599999934</c:v>
                </c:pt>
                <c:pt idx="35">
                  <c:v>534032.54399999976</c:v>
                </c:pt>
                <c:pt idx="36">
                  <c:v>403450.67400000244</c:v>
                </c:pt>
                <c:pt idx="37">
                  <c:v>139184.65199999884</c:v>
                </c:pt>
                <c:pt idx="38">
                  <c:v>-55005</c:v>
                </c:pt>
                <c:pt idx="39">
                  <c:v>630724</c:v>
                </c:pt>
                <c:pt idx="40">
                  <c:v>586720</c:v>
                </c:pt>
                <c:pt idx="41">
                  <c:v>370367</c:v>
                </c:pt>
                <c:pt idx="42">
                  <c:v>1400794</c:v>
                </c:pt>
                <c:pt idx="43">
                  <c:v>1345789</c:v>
                </c:pt>
                <c:pt idx="44">
                  <c:v>1096433</c:v>
                </c:pt>
                <c:pt idx="45">
                  <c:v>1078098</c:v>
                </c:pt>
                <c:pt idx="46">
                  <c:v>612389</c:v>
                </c:pt>
                <c:pt idx="47">
                  <c:v>1001091</c:v>
                </c:pt>
                <c:pt idx="48">
                  <c:v>-289693</c:v>
                </c:pt>
                <c:pt idx="49">
                  <c:v>1580477</c:v>
                </c:pt>
                <c:pt idx="50">
                  <c:v>1375125</c:v>
                </c:pt>
                <c:pt idx="51">
                  <c:v>623390</c:v>
                </c:pt>
                <c:pt idx="52">
                  <c:v>366700</c:v>
                </c:pt>
                <c:pt idx="53">
                  <c:v>300694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8067-4A49-BF44-5985167FBB67}"/>
            </c:ext>
          </c:extLst>
        </c:ser>
        <c:ser>
          <c:idx val="0"/>
          <c:order val="1"/>
          <c:tx>
            <c:strRef>
              <c:f>Top5Analysis!$Q$3</c:f>
              <c:strCache>
                <c:ptCount val="1"/>
                <c:pt idx="0">
                  <c:v>United States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5"/>
            <c:spPr>
              <a:solidFill>
                <a:schemeClr val="accent1">
                  <a:lumMod val="50000"/>
                  <a:alpha val="50000"/>
                </a:schemeClr>
              </a:solidFill>
              <a:ln w="9525">
                <a:noFill/>
              </a:ln>
              <a:effectLst/>
            </c:spPr>
          </c:marker>
          <c:trendline>
            <c:spPr>
              <a:ln w="25400" cap="rnd">
                <a:solidFill>
                  <a:schemeClr val="accent1">
                    <a:alpha val="75000"/>
                  </a:schemeClr>
                </a:solidFill>
                <a:prstDash val="solid"/>
              </a:ln>
              <a:effectLst/>
            </c:spPr>
            <c:trendlineType val="linear"/>
            <c:dispRSqr val="0"/>
            <c:dispEq val="0"/>
          </c:trendline>
          <c:xVal>
            <c:numRef>
              <c:f>Top5Analysis!$AK$6:$AK$59</c:f>
              <c:numCache>
                <c:formatCode>0.00%</c:formatCode>
                <c:ptCount val="54"/>
                <c:pt idx="0">
                  <c:v>3.6812074360390211E-2</c:v>
                </c:pt>
                <c:pt idx="1">
                  <c:v>7.420557429433694E-2</c:v>
                </c:pt>
                <c:pt idx="2">
                  <c:v>5.5362749958684516E-2</c:v>
                </c:pt>
                <c:pt idx="3">
                  <c:v>7.3911681803946139E-2</c:v>
                </c:pt>
                <c:pt idx="4">
                  <c:v>8.4426946631671038E-2</c:v>
                </c:pt>
                <c:pt idx="5">
                  <c:v>9.5871991394379449E-2</c:v>
                </c:pt>
                <c:pt idx="6">
                  <c:v>5.7300613496932516E-2</c:v>
                </c:pt>
                <c:pt idx="7">
                  <c:v>9.3768132760821632E-2</c:v>
                </c:pt>
                <c:pt idx="8">
                  <c:v>8.2122015915119362E-2</c:v>
                </c:pt>
                <c:pt idx="9">
                  <c:v>5.4891656044710267E-2</c:v>
                </c:pt>
                <c:pt idx="10">
                  <c:v>8.5405118023876181E-2</c:v>
                </c:pt>
                <c:pt idx="11">
                  <c:v>9.820341334338098E-2</c:v>
                </c:pt>
                <c:pt idx="12">
                  <c:v>0.11392265891275209</c:v>
                </c:pt>
                <c:pt idx="13">
                  <c:v>8.4194521853993107E-2</c:v>
                </c:pt>
                <c:pt idx="14">
                  <c:v>9.0454376704921471E-2</c:v>
                </c:pt>
                <c:pt idx="15">
                  <c:v>0.11170669118722405</c:v>
                </c:pt>
                <c:pt idx="16">
                  <c:v>0.11097435165454383</c:v>
                </c:pt>
                <c:pt idx="17">
                  <c:v>0.12973459108099855</c:v>
                </c:pt>
                <c:pt idx="18">
                  <c:v>0.11693770312882573</c:v>
                </c:pt>
                <c:pt idx="19">
                  <c:v>8.7518801220146478E-2</c:v>
                </c:pt>
                <c:pt idx="20">
                  <c:v>0.12172939435913649</c:v>
                </c:pt>
                <c:pt idx="21">
                  <c:v>4.1743019835837052E-2</c:v>
                </c:pt>
                <c:pt idx="22">
                  <c:v>8.7637306049552902E-2</c:v>
                </c:pt>
                <c:pt idx="23">
                  <c:v>0.11064893927853733</c:v>
                </c:pt>
                <c:pt idx="24">
                  <c:v>7.5739730783803666E-2</c:v>
                </c:pt>
                <c:pt idx="25">
                  <c:v>5.6000896305133926E-2</c:v>
                </c:pt>
                <c:pt idx="26">
                  <c:v>6.1013625901521845E-2</c:v>
                </c:pt>
                <c:pt idx="27">
                  <c:v>7.8520525882111614E-2</c:v>
                </c:pt>
                <c:pt idx="28">
                  <c:v>7.7116430648347709E-2</c:v>
                </c:pt>
                <c:pt idx="29">
                  <c:v>5.6895275158973808E-2</c:v>
                </c:pt>
                <c:pt idx="30">
                  <c:v>3.2519626348901237E-2</c:v>
                </c:pt>
                <c:pt idx="31">
                  <c:v>5.9159937823562291E-2</c:v>
                </c:pt>
                <c:pt idx="32">
                  <c:v>5.1904493126862683E-2</c:v>
                </c:pt>
                <c:pt idx="33">
                  <c:v>6.2517027155350749E-2</c:v>
                </c:pt>
                <c:pt idx="34">
                  <c:v>4.8613614767494602E-2</c:v>
                </c:pt>
                <c:pt idx="35">
                  <c:v>5.6907305005440979E-2</c:v>
                </c:pt>
                <c:pt idx="36">
                  <c:v>6.2753257604348342E-2</c:v>
                </c:pt>
                <c:pt idx="37">
                  <c:v>5.5834600973570937E-2</c:v>
                </c:pt>
                <c:pt idx="38">
                  <c:v>6.2872201283989904E-2</c:v>
                </c:pt>
                <c:pt idx="39">
                  <c:v>6.460814539516288E-2</c:v>
                </c:pt>
                <c:pt idx="40">
                  <c:v>3.277124379629353E-2</c:v>
                </c:pt>
                <c:pt idx="41">
                  <c:v>3.3486715652603548E-2</c:v>
                </c:pt>
                <c:pt idx="42">
                  <c:v>4.8568009113903202E-2</c:v>
                </c:pt>
                <c:pt idx="43">
                  <c:v>6.6395613808753098E-2</c:v>
                </c:pt>
                <c:pt idx="44">
                  <c:v>6.6704912647960135E-2</c:v>
                </c:pt>
                <c:pt idx="45">
                  <c:v>5.8208183064163706E-2</c:v>
                </c:pt>
                <c:pt idx="46">
                  <c:v>4.4872403703032242E-2</c:v>
                </c:pt>
                <c:pt idx="47">
                  <c:v>1.664270441960997E-2</c:v>
                </c:pt>
                <c:pt idx="48">
                  <c:v>-2.0371731461631289E-2</c:v>
                </c:pt>
                <c:pt idx="49">
                  <c:v>3.7841936108282424E-2</c:v>
                </c:pt>
                <c:pt idx="50">
                  <c:v>3.6991462120829391E-2</c:v>
                </c:pt>
                <c:pt idx="51">
                  <c:v>4.1070501302815851E-2</c:v>
                </c:pt>
                <c:pt idx="52">
                  <c:v>3.3194276413464223E-2</c:v>
                </c:pt>
                <c:pt idx="53">
                  <c:v>4.2032488718670685E-2</c:v>
                </c:pt>
              </c:numCache>
            </c:numRef>
          </c:xVal>
          <c:yVal>
            <c:numRef>
              <c:f>Top5Analysis!$Q$6:$Q$59</c:f>
              <c:numCache>
                <c:formatCode>General</c:formatCode>
                <c:ptCount val="54"/>
                <c:pt idx="0">
                  <c:v>-10190.592999999877</c:v>
                </c:pt>
                <c:pt idx="1">
                  <c:v>106702.36599999992</c:v>
                </c:pt>
                <c:pt idx="2">
                  <c:v>132023.0009999997</c:v>
                </c:pt>
                <c:pt idx="3">
                  <c:v>136764.43200000003</c:v>
                </c:pt>
                <c:pt idx="4">
                  <c:v>134927.26500000013</c:v>
                </c:pt>
                <c:pt idx="5">
                  <c:v>170955.54000000004</c:v>
                </c:pt>
                <c:pt idx="6">
                  <c:v>133830.83199999994</c:v>
                </c:pt>
                <c:pt idx="7">
                  <c:v>135645.99699999997</c:v>
                </c:pt>
                <c:pt idx="8">
                  <c:v>193393.91300000018</c:v>
                </c:pt>
                <c:pt idx="9">
                  <c:v>304155.64800000004</c:v>
                </c:pt>
                <c:pt idx="10">
                  <c:v>27865.532999999821</c:v>
                </c:pt>
                <c:pt idx="11">
                  <c:v>208182.92399999965</c:v>
                </c:pt>
                <c:pt idx="12">
                  <c:v>205241.99000000022</c:v>
                </c:pt>
                <c:pt idx="13">
                  <c:v>-171707.27499999944</c:v>
                </c:pt>
                <c:pt idx="14">
                  <c:v>-192158.13400000054</c:v>
                </c:pt>
                <c:pt idx="15">
                  <c:v>206771.12899999972</c:v>
                </c:pt>
                <c:pt idx="16">
                  <c:v>129192.07700000051</c:v>
                </c:pt>
                <c:pt idx="17">
                  <c:v>148568.50499999989</c:v>
                </c:pt>
                <c:pt idx="18">
                  <c:v>10934.993999999948</c:v>
                </c:pt>
                <c:pt idx="19">
                  <c:v>-178586.56699999981</c:v>
                </c:pt>
                <c:pt idx="20">
                  <c:v>-187409.36899999995</c:v>
                </c:pt>
                <c:pt idx="21">
                  <c:v>-229051.82100000046</c:v>
                </c:pt>
                <c:pt idx="22">
                  <c:v>35129.860000000335</c:v>
                </c:pt>
                <c:pt idx="23">
                  <c:v>133313.78500000015</c:v>
                </c:pt>
                <c:pt idx="24">
                  <c:v>17363.245000000112</c:v>
                </c:pt>
                <c:pt idx="25">
                  <c:v>2907.9309999998659</c:v>
                </c:pt>
                <c:pt idx="26">
                  <c:v>192909.86899999995</c:v>
                </c:pt>
                <c:pt idx="27">
                  <c:v>204152.89099999983</c:v>
                </c:pt>
                <c:pt idx="28">
                  <c:v>62555.353000000119</c:v>
                </c:pt>
                <c:pt idx="29">
                  <c:v>-131678.30300000031</c:v>
                </c:pt>
                <c:pt idx="30">
                  <c:v>-2555.8990000002086</c:v>
                </c:pt>
                <c:pt idx="31">
                  <c:v>88686.395000000484</c:v>
                </c:pt>
                <c:pt idx="32">
                  <c:v>119140.83000000007</c:v>
                </c:pt>
                <c:pt idx="33">
                  <c:v>65679.637000000104</c:v>
                </c:pt>
                <c:pt idx="34">
                  <c:v>38565.838999999687</c:v>
                </c:pt>
                <c:pt idx="35">
                  <c:v>119192.16800000053</c:v>
                </c:pt>
                <c:pt idx="36">
                  <c:v>116603.26599999983</c:v>
                </c:pt>
                <c:pt idx="37">
                  <c:v>32295.268999999389</c:v>
                </c:pt>
                <c:pt idx="38">
                  <c:v>103658.75600000005</c:v>
                </c:pt>
                <c:pt idx="39">
                  <c:v>189015.5150000006</c:v>
                </c:pt>
                <c:pt idx="40">
                  <c:v>-97890.56500000041</c:v>
                </c:pt>
                <c:pt idx="41">
                  <c:v>45514.804000000469</c:v>
                </c:pt>
                <c:pt idx="42">
                  <c:v>34392.792999999598</c:v>
                </c:pt>
                <c:pt idx="43">
                  <c:v>80373.305999999866</c:v>
                </c:pt>
                <c:pt idx="44">
                  <c:v>33652.059000000358</c:v>
                </c:pt>
                <c:pt idx="45">
                  <c:v>-92441.402999999933</c:v>
                </c:pt>
                <c:pt idx="46">
                  <c:v>91744.672999999486</c:v>
                </c:pt>
                <c:pt idx="47">
                  <c:v>-174919.56699999981</c:v>
                </c:pt>
                <c:pt idx="48">
                  <c:v>-350605.53699999955</c:v>
                </c:pt>
                <c:pt idx="49">
                  <c:v>132026.6679999996</c:v>
                </c:pt>
                <c:pt idx="50">
                  <c:v>-105851.62200000044</c:v>
                </c:pt>
                <c:pt idx="51">
                  <c:v>-170244.14199999999</c:v>
                </c:pt>
                <c:pt idx="52">
                  <c:v>39724.611000000499</c:v>
                </c:pt>
                <c:pt idx="53">
                  <c:v>95118.313000000082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067-4A49-BF44-5985167FBB67}"/>
            </c:ext>
          </c:extLst>
        </c:ser>
        <c:ser>
          <c:idx val="1"/>
          <c:order val="2"/>
          <c:tx>
            <c:strRef>
              <c:f>Top5Analysis!$R$3</c:f>
              <c:strCache>
                <c:ptCount val="1"/>
                <c:pt idx="0">
                  <c:v>European Union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noFill/>
              <a:ln w="9525">
                <a:solidFill>
                  <a:srgbClr val="002060"/>
                </a:solidFill>
              </a:ln>
              <a:effectLst/>
            </c:spPr>
          </c:marker>
          <c:trendline>
            <c:spPr>
              <a:ln w="25400" cap="rnd">
                <a:solidFill>
                  <a:srgbClr val="002060">
                    <a:alpha val="75000"/>
                  </a:srgbClr>
                </a:solidFill>
                <a:prstDash val="sysDash"/>
              </a:ln>
              <a:effectLst/>
            </c:spPr>
            <c:trendlineType val="linear"/>
            <c:dispRSqr val="0"/>
            <c:dispEq val="0"/>
          </c:trendline>
          <c:xVal>
            <c:numRef>
              <c:f>Top5Analysis!$AL$6:$AL$59</c:f>
              <c:numCache>
                <c:formatCode>0.00%</c:formatCode>
                <c:ptCount val="54"/>
                <c:pt idx="0">
                  <c:v>8.8733234481953277E-2</c:v>
                </c:pt>
                <c:pt idx="1">
                  <c:v>9.2424811309474483E-2</c:v>
                </c:pt>
                <c:pt idx="2">
                  <c:v>0.10163520404328487</c:v>
                </c:pt>
                <c:pt idx="3">
                  <c:v>0.10823071192697636</c:v>
                </c:pt>
                <c:pt idx="4">
                  <c:v>8.9011971574483706E-2</c:v>
                </c:pt>
                <c:pt idx="5">
                  <c:v>8.4027815189848684E-2</c:v>
                </c:pt>
                <c:pt idx="6">
                  <c:v>7.4572191733127222E-2</c:v>
                </c:pt>
                <c:pt idx="7">
                  <c:v>3.9395132836504664E-2</c:v>
                </c:pt>
                <c:pt idx="8">
                  <c:v>9.8343049100684282E-2</c:v>
                </c:pt>
                <c:pt idx="9">
                  <c:v>0.13306623140633198</c:v>
                </c:pt>
                <c:pt idx="10">
                  <c:v>0.13117492905483469</c:v>
                </c:pt>
                <c:pt idx="11">
                  <c:v>0.19732950819208203</c:v>
                </c:pt>
                <c:pt idx="12">
                  <c:v>0.26970581680757499</c:v>
                </c:pt>
                <c:pt idx="13">
                  <c:v>0.12386877308494637</c:v>
                </c:pt>
                <c:pt idx="14">
                  <c:v>0.16581165468215536</c:v>
                </c:pt>
                <c:pt idx="15">
                  <c:v>3.5681659199107568E-2</c:v>
                </c:pt>
                <c:pt idx="16">
                  <c:v>0.13243816448643811</c:v>
                </c:pt>
                <c:pt idx="17">
                  <c:v>0.22550259993669122</c:v>
                </c:pt>
                <c:pt idx="18">
                  <c:v>0.22128940705128389</c:v>
                </c:pt>
                <c:pt idx="19">
                  <c:v>0.14141730334738639</c:v>
                </c:pt>
                <c:pt idx="20">
                  <c:v>-0.11517061041694766</c:v>
                </c:pt>
                <c:pt idx="21">
                  <c:v>-3.7575405535898644E-2</c:v>
                </c:pt>
                <c:pt idx="22">
                  <c:v>-3.0701479816840117E-2</c:v>
                </c:pt>
                <c:pt idx="23">
                  <c:v>-3.9845849326540839E-2</c:v>
                </c:pt>
                <c:pt idx="24">
                  <c:v>3.3510568138450415E-2</c:v>
                </c:pt>
                <c:pt idx="25">
                  <c:v>0.37126929564098415</c:v>
                </c:pt>
                <c:pt idx="26">
                  <c:v>0.23733582492237831</c:v>
                </c:pt>
                <c:pt idx="27">
                  <c:v>0.11545735668390764</c:v>
                </c:pt>
                <c:pt idx="28">
                  <c:v>2.1061160391158379E-2</c:v>
                </c:pt>
                <c:pt idx="29">
                  <c:v>0.24004277206852337</c:v>
                </c:pt>
                <c:pt idx="30">
                  <c:v>3.7819234910307198E-2</c:v>
                </c:pt>
                <c:pt idx="31">
                  <c:v>8.9678418200475327E-2</c:v>
                </c:pt>
                <c:pt idx="32">
                  <c:v>-8.8170418693000852E-2</c:v>
                </c:pt>
                <c:pt idx="33">
                  <c:v>6.1884304011627297E-2</c:v>
                </c:pt>
                <c:pt idx="34">
                  <c:v>0.1581097972849084</c:v>
                </c:pt>
                <c:pt idx="35">
                  <c:v>2.2285178624820393E-2</c:v>
                </c:pt>
                <c:pt idx="36">
                  <c:v>-5.6114314020469784E-2</c:v>
                </c:pt>
                <c:pt idx="37">
                  <c:v>3.412805248928949E-2</c:v>
                </c:pt>
                <c:pt idx="38">
                  <c:v>-1.3624071500253755E-3</c:v>
                </c:pt>
                <c:pt idx="39">
                  <c:v>-7.0744012371837472E-2</c:v>
                </c:pt>
                <c:pt idx="40">
                  <c:v>1.1397718777551292E-2</c:v>
                </c:pt>
                <c:pt idx="41">
                  <c:v>9.0034641651470473E-2</c:v>
                </c:pt>
                <c:pt idx="42">
                  <c:v>0.21757764892818354</c:v>
                </c:pt>
                <c:pt idx="43">
                  <c:v>0.15484929481044676</c:v>
                </c:pt>
                <c:pt idx="44">
                  <c:v>4.5741981143516082E-2</c:v>
                </c:pt>
                <c:pt idx="45">
                  <c:v>6.6692249789732483E-2</c:v>
                </c:pt>
                <c:pt idx="46">
                  <c:v>0.15547554836340133</c:v>
                </c:pt>
                <c:pt idx="47">
                  <c:v>7.5162842994186047E-2</c:v>
                </c:pt>
                <c:pt idx="48">
                  <c:v>-0.10654566191184936</c:v>
                </c:pt>
                <c:pt idx="49">
                  <c:v>-6.0315149833486056E-3</c:v>
                </c:pt>
                <c:pt idx="50">
                  <c:v>8.0262362220515915E-2</c:v>
                </c:pt>
                <c:pt idx="51">
                  <c:v>-5.8276512620584774E-2</c:v>
                </c:pt>
                <c:pt idx="52">
                  <c:v>4.2322968886556581E-2</c:v>
                </c:pt>
                <c:pt idx="53">
                  <c:v>3.2524718663861668E-2</c:v>
                </c:pt>
              </c:numCache>
            </c:numRef>
          </c:xVal>
          <c:yVal>
            <c:numRef>
              <c:f>Top5Analysis!$R$6:$R$59</c:f>
              <c:numCache>
                <c:formatCode>General</c:formatCode>
                <c:ptCount val="54"/>
                <c:pt idx="0">
                  <c:v>86350.778325493913</c:v>
                </c:pt>
                <c:pt idx="1">
                  <c:v>141310.24621237861</c:v>
                </c:pt>
                <c:pt idx="2">
                  <c:v>176405.34687814675</c:v>
                </c:pt>
                <c:pt idx="3">
                  <c:v>115929.15357576963</c:v>
                </c:pt>
                <c:pt idx="4">
                  <c:v>97415.39709667163</c:v>
                </c:pt>
                <c:pt idx="5">
                  <c:v>89062.389122935943</c:v>
                </c:pt>
                <c:pt idx="6">
                  <c:v>69426.586796620861</c:v>
                </c:pt>
                <c:pt idx="7">
                  <c:v>181703.89671223098</c:v>
                </c:pt>
                <c:pt idx="8">
                  <c:v>203401.97774848109</c:v>
                </c:pt>
                <c:pt idx="9">
                  <c:v>232840.09726785542</c:v>
                </c:pt>
                <c:pt idx="10">
                  <c:v>93301.228990205098</c:v>
                </c:pt>
                <c:pt idx="11">
                  <c:v>152754.07492266549</c:v>
                </c:pt>
                <c:pt idx="12">
                  <c:v>204399.35183489695</c:v>
                </c:pt>
                <c:pt idx="13">
                  <c:v>-61026.826912584249</c:v>
                </c:pt>
                <c:pt idx="14">
                  <c:v>-77551.029875549953</c:v>
                </c:pt>
                <c:pt idx="15">
                  <c:v>266252.12916279491</c:v>
                </c:pt>
                <c:pt idx="16">
                  <c:v>-15661.889950754121</c:v>
                </c:pt>
                <c:pt idx="17">
                  <c:v>141653.09355458617</c:v>
                </c:pt>
                <c:pt idx="18">
                  <c:v>190082.87796946615</c:v>
                </c:pt>
                <c:pt idx="19">
                  <c:v>-129284.6159516843</c:v>
                </c:pt>
                <c:pt idx="20">
                  <c:v>-252346.03317667078</c:v>
                </c:pt>
                <c:pt idx="21">
                  <c:v>-94096.011465319432</c:v>
                </c:pt>
                <c:pt idx="22">
                  <c:v>-59930.754348865245</c:v>
                </c:pt>
                <c:pt idx="23">
                  <c:v>-27557.653793945909</c:v>
                </c:pt>
                <c:pt idx="24">
                  <c:v>105082.71038599499</c:v>
                </c:pt>
                <c:pt idx="25">
                  <c:v>-9937.3782672602683</c:v>
                </c:pt>
                <c:pt idx="26">
                  <c:v>79415.911630882416</c:v>
                </c:pt>
                <c:pt idx="27">
                  <c:v>-55993.20457020402</c:v>
                </c:pt>
                <c:pt idx="28">
                  <c:v>120277.08123374078</c:v>
                </c:pt>
                <c:pt idx="29">
                  <c:v>-222487.14646458952</c:v>
                </c:pt>
                <c:pt idx="30">
                  <c:v>11802.260022590868</c:v>
                </c:pt>
                <c:pt idx="31">
                  <c:v>-118298.17982954485</c:v>
                </c:pt>
                <c:pt idx="32">
                  <c:v>-55496.378000000492</c:v>
                </c:pt>
                <c:pt idx="33">
                  <c:v>-53805.890999999363</c:v>
                </c:pt>
                <c:pt idx="34">
                  <c:v>62867.047999998555</c:v>
                </c:pt>
                <c:pt idx="35">
                  <c:v>108062.82300000172</c:v>
                </c:pt>
                <c:pt idx="36">
                  <c:v>-92914.446000000928</c:v>
                </c:pt>
                <c:pt idx="37">
                  <c:v>5797.5270000002347</c:v>
                </c:pt>
                <c:pt idx="38">
                  <c:v>-72709.276000001002</c:v>
                </c:pt>
                <c:pt idx="39">
                  <c:v>15892.777999999933</c:v>
                </c:pt>
                <c:pt idx="40">
                  <c:v>85712.457999999169</c:v>
                </c:pt>
                <c:pt idx="41">
                  <c:v>-23699.820999999065</c:v>
                </c:pt>
                <c:pt idx="42">
                  <c:v>73105.312000000849</c:v>
                </c:pt>
                <c:pt idx="43">
                  <c:v>9031.8209999995306</c:v>
                </c:pt>
                <c:pt idx="44">
                  <c:v>-16387.82300000079</c:v>
                </c:pt>
                <c:pt idx="45">
                  <c:v>32020.244000000879</c:v>
                </c:pt>
                <c:pt idx="46">
                  <c:v>-68356.547000000253</c:v>
                </c:pt>
                <c:pt idx="47">
                  <c:v>-88107.009000000078</c:v>
                </c:pt>
                <c:pt idx="48">
                  <c:v>-313737.51899999985</c:v>
                </c:pt>
                <c:pt idx="49">
                  <c:v>108209.50299999956</c:v>
                </c:pt>
                <c:pt idx="50">
                  <c:v>-141685.54600000009</c:v>
                </c:pt>
                <c:pt idx="51">
                  <c:v>-73934.054000000004</c:v>
                </c:pt>
                <c:pt idx="52">
                  <c:v>-72683.607000000775</c:v>
                </c:pt>
                <c:pt idx="53">
                  <c:v>-179627.99499999918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067-4A49-BF44-5985167FBB67}"/>
            </c:ext>
          </c:extLst>
        </c:ser>
        <c:ser>
          <c:idx val="2"/>
          <c:order val="3"/>
          <c:tx>
            <c:strRef>
              <c:f>Top5Analysis!$S$3</c:f>
              <c:strCache>
                <c:ptCount val="1"/>
                <c:pt idx="0">
                  <c:v>China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alpha val="50000"/>
                </a:schemeClr>
              </a:solidFill>
              <a:ln w="9525">
                <a:noFill/>
              </a:ln>
              <a:effectLst/>
            </c:spPr>
          </c:marker>
          <c:trendline>
            <c:spPr>
              <a:ln w="25400" cap="rnd">
                <a:solidFill>
                  <a:schemeClr val="accent5">
                    <a:alpha val="75000"/>
                  </a:schemeClr>
                </a:solidFill>
                <a:prstDash val="dashDot"/>
              </a:ln>
              <a:effectLst/>
            </c:spPr>
            <c:trendlineType val="linear"/>
            <c:dispRSqr val="0"/>
            <c:dispEq val="0"/>
          </c:trendline>
          <c:xVal>
            <c:numRef>
              <c:f>Top5Analysis!$AM$6:$AM$59</c:f>
              <c:numCache>
                <c:formatCode>0.00%</c:formatCode>
                <c:ptCount val="54"/>
                <c:pt idx="0">
                  <c:v>-0.16175770355758115</c:v>
                </c:pt>
                <c:pt idx="1">
                  <c:v>-5.688549866104041E-2</c:v>
                </c:pt>
                <c:pt idx="2">
                  <c:v>7.4083634486319008E-2</c:v>
                </c:pt>
                <c:pt idx="3">
                  <c:v>0.17752142914363553</c:v>
                </c:pt>
                <c:pt idx="4">
                  <c:v>0.17967208653649916</c:v>
                </c:pt>
                <c:pt idx="5">
                  <c:v>8.9215686274509765E-2</c:v>
                </c:pt>
                <c:pt idx="6">
                  <c:v>-5.0034415206226458E-2</c:v>
                </c:pt>
                <c:pt idx="7">
                  <c:v>-2.7923308438301271E-2</c:v>
                </c:pt>
                <c:pt idx="8">
                  <c:v>0.12505016914167763</c:v>
                </c:pt>
                <c:pt idx="9">
                  <c:v>0.16180817449801241</c:v>
                </c:pt>
                <c:pt idx="10">
                  <c:v>7.7729525814800304E-2</c:v>
                </c:pt>
                <c:pt idx="11">
                  <c:v>0.13914322907324037</c:v>
                </c:pt>
                <c:pt idx="12">
                  <c:v>0.21864039178843592</c:v>
                </c:pt>
                <c:pt idx="13">
                  <c:v>4.069347711172551E-2</c:v>
                </c:pt>
                <c:pt idx="14">
                  <c:v>0.13350765410216001</c:v>
                </c:pt>
                <c:pt idx="15">
                  <c:v>-5.8073831735044858E-2</c:v>
                </c:pt>
                <c:pt idx="16">
                  <c:v>0.13640107428863402</c:v>
                </c:pt>
                <c:pt idx="17">
                  <c:v>-0.14517962976860541</c:v>
                </c:pt>
                <c:pt idx="18">
                  <c:v>0.1922016402297127</c:v>
                </c:pt>
                <c:pt idx="19">
                  <c:v>7.2174125106694201E-2</c:v>
                </c:pt>
                <c:pt idx="20">
                  <c:v>2.4666907481451093E-2</c:v>
                </c:pt>
                <c:pt idx="21">
                  <c:v>4.7106527198542227E-2</c:v>
                </c:pt>
                <c:pt idx="22">
                  <c:v>0.12479409356747662</c:v>
                </c:pt>
                <c:pt idx="23">
                  <c:v>0.12684179868695478</c:v>
                </c:pt>
                <c:pt idx="24">
                  <c:v>0.19057759807914362</c:v>
                </c:pt>
                <c:pt idx="25">
                  <c:v>-2.8198248522157594E-2</c:v>
                </c:pt>
                <c:pt idx="26">
                  <c:v>-9.2387217972001015E-2</c:v>
                </c:pt>
                <c:pt idx="27">
                  <c:v>0.14426628900661354</c:v>
                </c:pt>
                <c:pt idx="28">
                  <c:v>0.11337555234498524</c:v>
                </c:pt>
                <c:pt idx="29">
                  <c:v>3.7643866019069043E-2</c:v>
                </c:pt>
                <c:pt idx="30">
                  <c:v>6.2390973632657255E-2</c:v>
                </c:pt>
                <c:pt idx="31">
                  <c:v>0.11357718335033211</c:v>
                </c:pt>
                <c:pt idx="32">
                  <c:v>4.1731180303861422E-2</c:v>
                </c:pt>
                <c:pt idx="33">
                  <c:v>0.26891394600994345</c:v>
                </c:pt>
                <c:pt idx="34">
                  <c:v>0.30163944785943508</c:v>
                </c:pt>
                <c:pt idx="35">
                  <c:v>0.17588824601932707</c:v>
                </c:pt>
                <c:pt idx="36">
                  <c:v>0.113293738700805</c:v>
                </c:pt>
                <c:pt idx="37">
                  <c:v>7.013244185254483E-2</c:v>
                </c:pt>
                <c:pt idx="38">
                  <c:v>6.3121314863802486E-2</c:v>
                </c:pt>
                <c:pt idx="39">
                  <c:v>0.10726608527859251</c:v>
                </c:pt>
                <c:pt idx="40">
                  <c:v>0.10570803320624524</c:v>
                </c:pt>
                <c:pt idx="41">
                  <c:v>9.7920503302867418E-2</c:v>
                </c:pt>
                <c:pt idx="42">
                  <c:v>0.12902510240935125</c:v>
                </c:pt>
                <c:pt idx="43">
                  <c:v>0.17771616404181712</c:v>
                </c:pt>
                <c:pt idx="44">
                  <c:v>0.16908420670394947</c:v>
                </c:pt>
                <c:pt idx="45">
                  <c:v>0.20392528348733222</c:v>
                </c:pt>
                <c:pt idx="46">
                  <c:v>0.29070211723141909</c:v>
                </c:pt>
                <c:pt idx="47">
                  <c:v>0.2944732265724988</c:v>
                </c:pt>
                <c:pt idx="48">
                  <c:v>0.11129311749810314</c:v>
                </c:pt>
                <c:pt idx="49">
                  <c:v>0.1938699083877185</c:v>
                </c:pt>
                <c:pt idx="50">
                  <c:v>0.24127611912502994</c:v>
                </c:pt>
                <c:pt idx="51">
                  <c:v>0.13047017708187367</c:v>
                </c:pt>
                <c:pt idx="52">
                  <c:v>0.12226758359167755</c:v>
                </c:pt>
                <c:pt idx="53">
                  <c:v>9.1092604272245484E-2</c:v>
                </c:pt>
              </c:numCache>
            </c:numRef>
          </c:xVal>
          <c:yVal>
            <c:numRef>
              <c:f>Top5Analysis!$S$6:$S$59</c:f>
              <c:numCache>
                <c:formatCode>General</c:formatCode>
                <c:ptCount val="54"/>
                <c:pt idx="0">
                  <c:v>-228659.45200000005</c:v>
                </c:pt>
                <c:pt idx="1">
                  <c:v>-111707.821</c:v>
                </c:pt>
                <c:pt idx="2">
                  <c:v>-3663.3329999999842</c:v>
                </c:pt>
                <c:pt idx="3">
                  <c:v>227.35399999999208</c:v>
                </c:pt>
                <c:pt idx="4">
                  <c:v>39049.883000000031</c:v>
                </c:pt>
                <c:pt idx="5">
                  <c:v>46816.588999999978</c:v>
                </c:pt>
                <c:pt idx="6">
                  <c:v>-89555.473999999987</c:v>
                </c:pt>
                <c:pt idx="7">
                  <c:v>35694.57799999998</c:v>
                </c:pt>
                <c:pt idx="8">
                  <c:v>108308.51200000005</c:v>
                </c:pt>
                <c:pt idx="9">
                  <c:v>194380.33600000001</c:v>
                </c:pt>
                <c:pt idx="10">
                  <c:v>105015.54599999997</c:v>
                </c:pt>
                <c:pt idx="11">
                  <c:v>54942.660999999964</c:v>
                </c:pt>
                <c:pt idx="12">
                  <c:v>36967.027000000002</c:v>
                </c:pt>
                <c:pt idx="13">
                  <c:v>19471.770000000019</c:v>
                </c:pt>
                <c:pt idx="14">
                  <c:v>157592.99199999997</c:v>
                </c:pt>
                <c:pt idx="15">
                  <c:v>50586.26500000013</c:v>
                </c:pt>
                <c:pt idx="16">
                  <c:v>114117.0399999998</c:v>
                </c:pt>
                <c:pt idx="17">
                  <c:v>151857.804</c:v>
                </c:pt>
                <c:pt idx="18">
                  <c:v>32691.305000000168</c:v>
                </c:pt>
                <c:pt idx="19">
                  <c:v>-27667.51500000013</c:v>
                </c:pt>
                <c:pt idx="20">
                  <c:v>-15691.092999999877</c:v>
                </c:pt>
                <c:pt idx="21">
                  <c:v>128759.37100000004</c:v>
                </c:pt>
                <c:pt idx="22">
                  <c:v>86768.553999999771</c:v>
                </c:pt>
                <c:pt idx="23">
                  <c:v>147879.10900000017</c:v>
                </c:pt>
                <c:pt idx="24">
                  <c:v>151645.11800000002</c:v>
                </c:pt>
                <c:pt idx="25">
                  <c:v>102415.64299999992</c:v>
                </c:pt>
                <c:pt idx="26">
                  <c:v>140739.45999999996</c:v>
                </c:pt>
                <c:pt idx="27">
                  <c:v>159793.19200000027</c:v>
                </c:pt>
                <c:pt idx="28">
                  <c:v>39038.88199999975</c:v>
                </c:pt>
                <c:pt idx="29">
                  <c:v>33890.413999999873</c:v>
                </c:pt>
                <c:pt idx="30">
                  <c:v>123163.5290000001</c:v>
                </c:pt>
                <c:pt idx="31">
                  <c:v>124861.35000000009</c:v>
                </c:pt>
                <c:pt idx="32">
                  <c:v>188238.11100000003</c:v>
                </c:pt>
                <c:pt idx="33">
                  <c:v>179547.321</c:v>
                </c:pt>
                <c:pt idx="34">
                  <c:v>262043.81999999983</c:v>
                </c:pt>
                <c:pt idx="35">
                  <c:v>142803.98100000015</c:v>
                </c:pt>
                <c:pt idx="36">
                  <c:v>6420.9169999998994</c:v>
                </c:pt>
                <c:pt idx="37">
                  <c:v>-145165.5290000001</c:v>
                </c:pt>
                <c:pt idx="38">
                  <c:v>-6288.9049999997951</c:v>
                </c:pt>
                <c:pt idx="39">
                  <c:v>87124.253000000026</c:v>
                </c:pt>
                <c:pt idx="40">
                  <c:v>82386.48900000006</c:v>
                </c:pt>
                <c:pt idx="41">
                  <c:v>362702.96999999974</c:v>
                </c:pt>
                <c:pt idx="42">
                  <c:v>690147.73499999987</c:v>
                </c:pt>
                <c:pt idx="43">
                  <c:v>693121.67200000025</c:v>
                </c:pt>
                <c:pt idx="44">
                  <c:v>663418.97200000007</c:v>
                </c:pt>
                <c:pt idx="45">
                  <c:v>632333.81300000008</c:v>
                </c:pt>
                <c:pt idx="46">
                  <c:v>501506.25399999972</c:v>
                </c:pt>
                <c:pt idx="47">
                  <c:v>522272.47500000056</c:v>
                </c:pt>
                <c:pt idx="48">
                  <c:v>447938.71799999941</c:v>
                </c:pt>
                <c:pt idx="49">
                  <c:v>775031.45099999942</c:v>
                </c:pt>
                <c:pt idx="50">
                  <c:v>957497.70399999991</c:v>
                </c:pt>
                <c:pt idx="51">
                  <c:v>295035.81900000013</c:v>
                </c:pt>
                <c:pt idx="52">
                  <c:v>229433.18900000118</c:v>
                </c:pt>
                <c:pt idx="53">
                  <c:v>33919.75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8067-4A49-BF44-5985167FBB67}"/>
            </c:ext>
          </c:extLst>
        </c:ser>
        <c:ser>
          <c:idx val="3"/>
          <c:order val="4"/>
          <c:tx>
            <c:strRef>
              <c:f>Top5Analysis!$T$3</c:f>
              <c:strCache>
                <c:ptCount val="1"/>
                <c:pt idx="0">
                  <c:v>Japan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alpha val="50000"/>
                </a:schemeClr>
              </a:solidFill>
              <a:ln w="9525">
                <a:noFill/>
              </a:ln>
              <a:effectLst/>
            </c:spPr>
          </c:marker>
          <c:trendline>
            <c:spPr>
              <a:ln w="25400" cap="rnd">
                <a:solidFill>
                  <a:schemeClr val="accent2">
                    <a:alpha val="50000"/>
                  </a:schemeClr>
                </a:solidFill>
                <a:prstDash val="solid"/>
              </a:ln>
              <a:effectLst/>
            </c:spPr>
            <c:trendlineType val="linear"/>
            <c:dispRSqr val="0"/>
            <c:dispEq val="0"/>
          </c:trendline>
          <c:xVal>
            <c:numRef>
              <c:f>Top5Analysis!$AN$6:$AN$59</c:f>
              <c:numCache>
                <c:formatCode>0.00%</c:formatCode>
                <c:ptCount val="54"/>
                <c:pt idx="0">
                  <c:v>0.20766929759877889</c:v>
                </c:pt>
                <c:pt idx="1">
                  <c:v>0.13482689796799532</c:v>
                </c:pt>
                <c:pt idx="2">
                  <c:v>0.14451048883626569</c:v>
                </c:pt>
                <c:pt idx="3">
                  <c:v>0.17627631516632872</c:v>
                </c:pt>
                <c:pt idx="4">
                  <c:v>0.11255515245439952</c:v>
                </c:pt>
                <c:pt idx="5">
                  <c:v>0.16138259680451442</c:v>
                </c:pt>
                <c:pt idx="6">
                  <c:v>0.17186539350307134</c:v>
                </c:pt>
                <c:pt idx="7">
                  <c:v>0.18435002302272785</c:v>
                </c:pt>
                <c:pt idx="8">
                  <c:v>0.17464488032977529</c:v>
                </c:pt>
                <c:pt idx="9">
                  <c:v>0.22827544255018356</c:v>
                </c:pt>
                <c:pt idx="10">
                  <c:v>0.12954576332583917</c:v>
                </c:pt>
                <c:pt idx="11">
                  <c:v>0.32429274989122214</c:v>
                </c:pt>
                <c:pt idx="12">
                  <c:v>0.35861682122956923</c:v>
                </c:pt>
                <c:pt idx="13">
                  <c:v>0.11003294372846591</c:v>
                </c:pt>
                <c:pt idx="14">
                  <c:v>8.7392900255815212E-2</c:v>
                </c:pt>
                <c:pt idx="15">
                  <c:v>0.12390174715860643</c:v>
                </c:pt>
                <c:pt idx="16">
                  <c:v>0.23073819195045303</c:v>
                </c:pt>
                <c:pt idx="17">
                  <c:v>0.40503966310964862</c:v>
                </c:pt>
                <c:pt idx="18">
                  <c:v>4.0843970791125166E-2</c:v>
                </c:pt>
                <c:pt idx="19">
                  <c:v>4.7747180627524664E-2</c:v>
                </c:pt>
                <c:pt idx="20">
                  <c:v>0.10531649393595094</c:v>
                </c:pt>
                <c:pt idx="21">
                  <c:v>-7.0434868006670245E-2</c:v>
                </c:pt>
                <c:pt idx="22">
                  <c:v>9.0671543676023592E-2</c:v>
                </c:pt>
                <c:pt idx="23">
                  <c:v>6.2804078745323344E-2</c:v>
                </c:pt>
                <c:pt idx="24">
                  <c:v>6.9460185763500659E-2</c:v>
                </c:pt>
                <c:pt idx="25">
                  <c:v>0.48141094254161043</c:v>
                </c:pt>
                <c:pt idx="26">
                  <c:v>0.21168308606101577</c:v>
                </c:pt>
                <c:pt idx="27">
                  <c:v>0.21332272452595283</c:v>
                </c:pt>
                <c:pt idx="28">
                  <c:v>5.5000863938955459E-4</c:v>
                </c:pt>
                <c:pt idx="29">
                  <c:v>2.8718779869588779E-2</c:v>
                </c:pt>
                <c:pt idx="30">
                  <c:v>0.13954412735111693</c:v>
                </c:pt>
                <c:pt idx="31">
                  <c:v>8.9344419943429357E-2</c:v>
                </c:pt>
                <c:pt idx="32">
                  <c:v>0.1459118658010552</c:v>
                </c:pt>
                <c:pt idx="33">
                  <c:v>9.8615832251734412E-2</c:v>
                </c:pt>
                <c:pt idx="34">
                  <c:v>0.11046924184612046</c:v>
                </c:pt>
                <c:pt idx="35">
                  <c:v>-0.11293643378678717</c:v>
                </c:pt>
                <c:pt idx="36">
                  <c:v>-8.6678654347814577E-2</c:v>
                </c:pt>
                <c:pt idx="37">
                  <c:v>-8.6578983647994046E-2</c:v>
                </c:pt>
                <c:pt idx="38">
                  <c:v>0.13132492984911681</c:v>
                </c:pt>
                <c:pt idx="39">
                  <c:v>7.1336084071165429E-2</c:v>
                </c:pt>
                <c:pt idx="40">
                  <c:v>-0.1194829773458425</c:v>
                </c:pt>
                <c:pt idx="41">
                  <c:v>-4.3784371530976189E-2</c:v>
                </c:pt>
                <c:pt idx="42">
                  <c:v>8.0323803687709402E-2</c:v>
                </c:pt>
                <c:pt idx="43">
                  <c:v>8.3112730943496874E-2</c:v>
                </c:pt>
                <c:pt idx="44">
                  <c:v>-1.2406308767766935E-2</c:v>
                </c:pt>
                <c:pt idx="45">
                  <c:v>-4.7321550841251656E-2</c:v>
                </c:pt>
                <c:pt idx="46">
                  <c:v>-3.3358614060951179E-3</c:v>
                </c:pt>
                <c:pt idx="47">
                  <c:v>0.11575046135471492</c:v>
                </c:pt>
                <c:pt idx="48">
                  <c:v>3.8403677005835447E-2</c:v>
                </c:pt>
                <c:pt idx="49">
                  <c:v>8.959685599507651E-2</c:v>
                </c:pt>
                <c:pt idx="50">
                  <c:v>8.0237475017535642E-2</c:v>
                </c:pt>
                <c:pt idx="51">
                  <c:v>7.4305849361753157E-3</c:v>
                </c:pt>
                <c:pt idx="52">
                  <c:v>-0.16886346552575165</c:v>
                </c:pt>
                <c:pt idx="53">
                  <c:v>-5.9542375463355154E-2</c:v>
                </c:pt>
              </c:numCache>
            </c:numRef>
          </c:xVal>
          <c:yVal>
            <c:numRef>
              <c:f>Top5Analysis!$T$6:$T$59</c:f>
              <c:numCache>
                <c:formatCode>General</c:formatCode>
                <c:ptCount val="54"/>
                <c:pt idx="0">
                  <c:v>50336.909000000014</c:v>
                </c:pt>
                <c:pt idx="1">
                  <c:v>10102.584999999963</c:v>
                </c:pt>
                <c:pt idx="2">
                  <c:v>32001.909000000043</c:v>
                </c:pt>
                <c:pt idx="3">
                  <c:v>34095.766000000003</c:v>
                </c:pt>
                <c:pt idx="4">
                  <c:v>27601.508999999962</c:v>
                </c:pt>
                <c:pt idx="5">
                  <c:v>32823.317000000039</c:v>
                </c:pt>
                <c:pt idx="6">
                  <c:v>70138.708999999973</c:v>
                </c:pt>
                <c:pt idx="7">
                  <c:v>72683.607000000018</c:v>
                </c:pt>
                <c:pt idx="8">
                  <c:v>91392.640999999945</c:v>
                </c:pt>
                <c:pt idx="9">
                  <c:v>114865.10800000001</c:v>
                </c:pt>
                <c:pt idx="10">
                  <c:v>28719.944000000018</c:v>
                </c:pt>
                <c:pt idx="11">
                  <c:v>55830.074999999953</c:v>
                </c:pt>
                <c:pt idx="12">
                  <c:v>62375.670000000042</c:v>
                </c:pt>
                <c:pt idx="13">
                  <c:v>124.67800000007264</c:v>
                </c:pt>
                <c:pt idx="14">
                  <c:v>-45800.830000000075</c:v>
                </c:pt>
                <c:pt idx="15">
                  <c:v>38829.863000000012</c:v>
                </c:pt>
                <c:pt idx="16">
                  <c:v>26310.724999999977</c:v>
                </c:pt>
                <c:pt idx="17">
                  <c:v>-31327.180999999982</c:v>
                </c:pt>
                <c:pt idx="18">
                  <c:v>51734.035999999964</c:v>
                </c:pt>
                <c:pt idx="19">
                  <c:v>-8049.0649999999441</c:v>
                </c:pt>
                <c:pt idx="20">
                  <c:v>-17964.633000000031</c:v>
                </c:pt>
                <c:pt idx="21">
                  <c:v>-29405.672999999952</c:v>
                </c:pt>
                <c:pt idx="22">
                  <c:v>-16362.15399999998</c:v>
                </c:pt>
                <c:pt idx="23">
                  <c:v>56292.116999999969</c:v>
                </c:pt>
                <c:pt idx="24">
                  <c:v>-24733.915000000037</c:v>
                </c:pt>
                <c:pt idx="25">
                  <c:v>-62.339000000036322</c:v>
                </c:pt>
                <c:pt idx="26">
                  <c:v>-9600.2059999998892</c:v>
                </c:pt>
                <c:pt idx="27">
                  <c:v>83347.2429999999</c:v>
                </c:pt>
                <c:pt idx="28">
                  <c:v>36468.315000000061</c:v>
                </c:pt>
                <c:pt idx="29">
                  <c:v>70630.086999999941</c:v>
                </c:pt>
                <c:pt idx="30">
                  <c:v>3201.2909999999683</c:v>
                </c:pt>
                <c:pt idx="31">
                  <c:v>24466.224000000162</c:v>
                </c:pt>
                <c:pt idx="32">
                  <c:v>-13960.269000000088</c:v>
                </c:pt>
                <c:pt idx="33">
                  <c:v>63428.098999999929</c:v>
                </c:pt>
                <c:pt idx="34">
                  <c:v>10131.921000000089</c:v>
                </c:pt>
                <c:pt idx="35">
                  <c:v>21242.931000000099</c:v>
                </c:pt>
                <c:pt idx="36">
                  <c:v>-3901.688000000082</c:v>
                </c:pt>
                <c:pt idx="37">
                  <c:v>-42958.905000000028</c:v>
                </c:pt>
                <c:pt idx="38">
                  <c:v>38686.850000000093</c:v>
                </c:pt>
                <c:pt idx="39">
                  <c:v>24011.515999999829</c:v>
                </c:pt>
                <c:pt idx="40">
                  <c:v>-17150.558999999892</c:v>
                </c:pt>
                <c:pt idx="41">
                  <c:v>16670.18200000003</c:v>
                </c:pt>
                <c:pt idx="42">
                  <c:v>22046.003999999957</c:v>
                </c:pt>
                <c:pt idx="43">
                  <c:v>23916.173999999883</c:v>
                </c:pt>
                <c:pt idx="44">
                  <c:v>-26754.431999999797</c:v>
                </c:pt>
                <c:pt idx="45">
                  <c:v>-7759.3720000002068</c:v>
                </c:pt>
                <c:pt idx="46">
                  <c:v>20733.21800000011</c:v>
                </c:pt>
                <c:pt idx="47">
                  <c:v>-42093.493000000017</c:v>
                </c:pt>
                <c:pt idx="48">
                  <c:v>-106265.99300000002</c:v>
                </c:pt>
                <c:pt idx="49">
                  <c:v>67755.158999999985</c:v>
                </c:pt>
                <c:pt idx="50">
                  <c:v>19449.767999999924</c:v>
                </c:pt>
                <c:pt idx="51">
                  <c:v>39093.887000000104</c:v>
                </c:pt>
                <c:pt idx="52">
                  <c:v>16347.486000000034</c:v>
                </c:pt>
                <c:pt idx="53">
                  <c:v>-32467.618000000017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8067-4A49-BF44-5985167FBB67}"/>
            </c:ext>
          </c:extLst>
        </c:ser>
        <c:ser>
          <c:idx val="4"/>
          <c:order val="5"/>
          <c:tx>
            <c:strRef>
              <c:f>Top5Analysis!$U$3</c:f>
              <c:strCache>
                <c:ptCount val="1"/>
                <c:pt idx="0">
                  <c:v>India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x"/>
            <c:size val="5"/>
            <c:spPr>
              <a:solidFill>
                <a:schemeClr val="accent6">
                  <a:alpha val="50000"/>
                </a:schemeClr>
              </a:solidFill>
              <a:ln w="9525">
                <a:noFill/>
              </a:ln>
              <a:effectLst/>
            </c:spPr>
          </c:marker>
          <c:trendline>
            <c:spPr>
              <a:ln w="25400" cap="rnd">
                <a:solidFill>
                  <a:schemeClr val="accent6">
                    <a:alpha val="50000"/>
                  </a:schemeClr>
                </a:solidFill>
                <a:prstDash val="solid"/>
              </a:ln>
              <a:effectLst/>
            </c:spPr>
            <c:trendlineType val="linear"/>
            <c:dispRSqr val="0"/>
            <c:dispEq val="0"/>
          </c:trendline>
          <c:xVal>
            <c:numRef>
              <c:f>Top5Analysis!$AO$6:$AO$59</c:f>
              <c:numCache>
                <c:formatCode>0.00%</c:formatCode>
                <c:ptCount val="54"/>
                <c:pt idx="0">
                  <c:v>5.9480389299748013E-2</c:v>
                </c:pt>
                <c:pt idx="1">
                  <c:v>7.4658787201653198E-2</c:v>
                </c:pt>
                <c:pt idx="2">
                  <c:v>0.14848722872268597</c:v>
                </c:pt>
                <c:pt idx="3">
                  <c:v>0.16641979307060387</c:v>
                </c:pt>
                <c:pt idx="4">
                  <c:v>5.4436063221160055E-2</c:v>
                </c:pt>
                <c:pt idx="5">
                  <c:v>-0.22986190863234562</c:v>
                </c:pt>
                <c:pt idx="6">
                  <c:v>9.3087041538556473E-2</c:v>
                </c:pt>
                <c:pt idx="7">
                  <c:v>5.8851442481064394E-2</c:v>
                </c:pt>
                <c:pt idx="8">
                  <c:v>0.10101710643826131</c:v>
                </c:pt>
                <c:pt idx="9">
                  <c:v>6.8000417063452112E-2</c:v>
                </c:pt>
                <c:pt idx="10">
                  <c:v>7.895400383354835E-2</c:v>
                </c:pt>
                <c:pt idx="11">
                  <c:v>6.1056354633232723E-2</c:v>
                </c:pt>
                <c:pt idx="12">
                  <c:v>0.1966337495139456</c:v>
                </c:pt>
                <c:pt idx="13">
                  <c:v>0.16383775199634235</c:v>
                </c:pt>
                <c:pt idx="14">
                  <c:v>-1.0581192111971921E-2</c:v>
                </c:pt>
                <c:pt idx="15">
                  <c:v>4.3101934356338134E-2</c:v>
                </c:pt>
                <c:pt idx="16">
                  <c:v>0.18273633336750397</c:v>
                </c:pt>
                <c:pt idx="17">
                  <c:v>0.1301615058401249</c:v>
                </c:pt>
                <c:pt idx="18">
                  <c:v>0.1142849580157346</c:v>
                </c:pt>
                <c:pt idx="19">
                  <c:v>0.2178791487672849</c:v>
                </c:pt>
                <c:pt idx="20">
                  <c:v>3.8455664412671967E-2</c:v>
                </c:pt>
                <c:pt idx="21">
                  <c:v>3.7337911786100707E-2</c:v>
                </c:pt>
                <c:pt idx="22">
                  <c:v>8.7423039340797468E-2</c:v>
                </c:pt>
                <c:pt idx="23">
                  <c:v>-2.7966533797482276E-2</c:v>
                </c:pt>
                <c:pt idx="24">
                  <c:v>9.593614765025682E-2</c:v>
                </c:pt>
                <c:pt idx="25">
                  <c:v>7.0852794081125922E-2</c:v>
                </c:pt>
                <c:pt idx="26">
                  <c:v>0.12067984049988593</c:v>
                </c:pt>
                <c:pt idx="27">
                  <c:v>6.2915045789262519E-2</c:v>
                </c:pt>
                <c:pt idx="28">
                  <c:v>-1.8430887035417217E-3</c:v>
                </c:pt>
                <c:pt idx="29">
                  <c:v>8.4233458535608777E-2</c:v>
                </c:pt>
                <c:pt idx="30">
                  <c:v>-0.15849535437874487</c:v>
                </c:pt>
                <c:pt idx="31">
                  <c:v>6.7022326835830009E-2</c:v>
                </c:pt>
                <c:pt idx="32">
                  <c:v>-3.0923479177554246E-2</c:v>
                </c:pt>
                <c:pt idx="33">
                  <c:v>0.17178748210595818</c:v>
                </c:pt>
                <c:pt idx="34">
                  <c:v>0.10085191453003674</c:v>
                </c:pt>
                <c:pt idx="35">
                  <c:v>9.0526603915613901E-2</c:v>
                </c:pt>
                <c:pt idx="36">
                  <c:v>5.8464931875406939E-2</c:v>
                </c:pt>
                <c:pt idx="37">
                  <c:v>1.318621987419609E-2</c:v>
                </c:pt>
                <c:pt idx="38">
                  <c:v>8.8925616336509999E-2</c:v>
                </c:pt>
                <c:pt idx="39">
                  <c:v>2.0867684966745206E-2</c:v>
                </c:pt>
                <c:pt idx="40">
                  <c:v>3.6392531003517088E-2</c:v>
                </c:pt>
                <c:pt idx="41">
                  <c:v>6.0763168846827836E-2</c:v>
                </c:pt>
                <c:pt idx="42">
                  <c:v>0.18014080486180334</c:v>
                </c:pt>
                <c:pt idx="43">
                  <c:v>0.16693985298578926</c:v>
                </c:pt>
                <c:pt idx="44">
                  <c:v>0.15608684322350572</c:v>
                </c:pt>
                <c:pt idx="45">
                  <c:v>0.13773680817613151</c:v>
                </c:pt>
                <c:pt idx="46">
                  <c:v>0.30510724257335398</c:v>
                </c:pt>
                <c:pt idx="47">
                  <c:v>-1.1788254137996539E-2</c:v>
                </c:pt>
                <c:pt idx="48">
                  <c:v>0.11541111249513446</c:v>
                </c:pt>
                <c:pt idx="49">
                  <c:v>0.25127777913203969</c:v>
                </c:pt>
                <c:pt idx="50">
                  <c:v>0.10046549522359417</c:v>
                </c:pt>
                <c:pt idx="51">
                  <c:v>2.5166240892783198E-3</c:v>
                </c:pt>
                <c:pt idx="52">
                  <c:v>1.5913580533908494E-2</c:v>
                </c:pt>
                <c:pt idx="53">
                  <c:v>9.6229444636260444E-2</c:v>
                </c:pt>
              </c:numCache>
            </c:numRef>
          </c:xVal>
          <c:yVal>
            <c:numRef>
              <c:f>Top5Analysis!$U$6:$U$59</c:f>
              <c:numCache>
                <c:formatCode>General</c:formatCode>
                <c:ptCount val="54"/>
                <c:pt idx="0">
                  <c:v>9820.2260000000097</c:v>
                </c:pt>
                <c:pt idx="1">
                  <c:v>13065.521000000008</c:v>
                </c:pt>
                <c:pt idx="2">
                  <c:v>10615.964999999997</c:v>
                </c:pt>
                <c:pt idx="3">
                  <c:v>-3435.9790000000212</c:v>
                </c:pt>
                <c:pt idx="4">
                  <c:v>15324.393000000011</c:v>
                </c:pt>
                <c:pt idx="5">
                  <c:v>5793.859999999986</c:v>
                </c:pt>
                <c:pt idx="6">
                  <c:v>473.04300000000512</c:v>
                </c:pt>
                <c:pt idx="7">
                  <c:v>15097.039000000019</c:v>
                </c:pt>
                <c:pt idx="8">
                  <c:v>3388.30799999999</c:v>
                </c:pt>
                <c:pt idx="9">
                  <c:v>4418.734999999986</c:v>
                </c:pt>
                <c:pt idx="10">
                  <c:v>10725.975000000006</c:v>
                </c:pt>
                <c:pt idx="11">
                  <c:v>11980.089000000007</c:v>
                </c:pt>
                <c:pt idx="12">
                  <c:v>6494.2570000000123</c:v>
                </c:pt>
                <c:pt idx="13">
                  <c:v>7649.3619999999937</c:v>
                </c:pt>
                <c:pt idx="14">
                  <c:v>20208.837</c:v>
                </c:pt>
                <c:pt idx="15">
                  <c:v>11584.053000000014</c:v>
                </c:pt>
                <c:pt idx="16">
                  <c:v>15265.720999999961</c:v>
                </c:pt>
                <c:pt idx="17">
                  <c:v>4044.7010000000009</c:v>
                </c:pt>
                <c:pt idx="18">
                  <c:v>13795.254000000015</c:v>
                </c:pt>
                <c:pt idx="19">
                  <c:v>17124.890000000014</c:v>
                </c:pt>
                <c:pt idx="20">
                  <c:v>24821.92300000001</c:v>
                </c:pt>
                <c:pt idx="21">
                  <c:v>10799.315000000002</c:v>
                </c:pt>
                <c:pt idx="22">
                  <c:v>29031.638999999966</c:v>
                </c:pt>
                <c:pt idx="23">
                  <c:v>9449.8589999999967</c:v>
                </c:pt>
                <c:pt idx="24">
                  <c:v>38554.837999999989</c:v>
                </c:pt>
                <c:pt idx="25">
                  <c:v>30898.142000000051</c:v>
                </c:pt>
                <c:pt idx="26">
                  <c:v>30909.142999999982</c:v>
                </c:pt>
                <c:pt idx="27">
                  <c:v>39082.885999999999</c:v>
                </c:pt>
                <c:pt idx="28">
                  <c:v>51444.342999999993</c:v>
                </c:pt>
                <c:pt idx="29">
                  <c:v>40146.315999999992</c:v>
                </c:pt>
                <c:pt idx="30">
                  <c:v>39035.214999999967</c:v>
                </c:pt>
                <c:pt idx="31">
                  <c:v>40898.051000000094</c:v>
                </c:pt>
                <c:pt idx="32">
                  <c:v>24609.236999999965</c:v>
                </c:pt>
                <c:pt idx="33">
                  <c:v>41033.729999999981</c:v>
                </c:pt>
                <c:pt idx="34">
                  <c:v>46831.256999999983</c:v>
                </c:pt>
                <c:pt idx="35">
                  <c:v>70762.099000000046</c:v>
                </c:pt>
                <c:pt idx="36">
                  <c:v>35360.880999999936</c:v>
                </c:pt>
                <c:pt idx="37">
                  <c:v>18536.685000000056</c:v>
                </c:pt>
                <c:pt idx="38">
                  <c:v>59544.745999999926</c:v>
                </c:pt>
                <c:pt idx="39">
                  <c:v>36086.947000000044</c:v>
                </c:pt>
                <c:pt idx="40">
                  <c:v>9299.5119999999879</c:v>
                </c:pt>
                <c:pt idx="41">
                  <c:v>13105.858000000124</c:v>
                </c:pt>
                <c:pt idx="42">
                  <c:v>45338.787999999942</c:v>
                </c:pt>
                <c:pt idx="43">
                  <c:v>54722.641000000061</c:v>
                </c:pt>
                <c:pt idx="44">
                  <c:v>68242.869999999879</c:v>
                </c:pt>
                <c:pt idx="45">
                  <c:v>81154.377000000095</c:v>
                </c:pt>
                <c:pt idx="46">
                  <c:v>103889.777</c:v>
                </c:pt>
                <c:pt idx="47">
                  <c:v>160772.28099999996</c:v>
                </c:pt>
                <c:pt idx="48">
                  <c:v>170266.14399999985</c:v>
                </c:pt>
                <c:pt idx="49">
                  <c:v>-18954.722999999998</c:v>
                </c:pt>
                <c:pt idx="50">
                  <c:v>122085.4310000001</c:v>
                </c:pt>
                <c:pt idx="51">
                  <c:v>176727.39800000004</c:v>
                </c:pt>
                <c:pt idx="52">
                  <c:v>16248.476999999955</c:v>
                </c:pt>
                <c:pt idx="53">
                  <c:v>203624.84300000011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8067-4A49-BF44-5985167FBB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3831760"/>
        <c:axId val="53832592"/>
      </c:scatterChart>
      <c:valAx>
        <c:axId val="538317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ysClr val="windowText" lastClr="000000"/>
                    </a:solidFill>
                    <a:latin typeface="Segoe UI" panose="020B0502040204020203" pitchFamily="34" charset="0"/>
                    <a:ea typeface="Microsoft JhengHei Light" panose="020B0304030504040204" pitchFamily="34" charset="-120"/>
                    <a:cs typeface="Segoe UI" panose="020B0502040204020203" pitchFamily="34" charset="0"/>
                  </a:defRPr>
                </a:pPr>
                <a:r>
                  <a:rPr lang="en-US" sz="1600"/>
                  <a:t>Gross Domestic Product year to year change [%]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ysClr val="windowText" lastClr="000000"/>
                  </a:solidFill>
                  <a:latin typeface="Segoe UI" panose="020B0502040204020203" pitchFamily="34" charset="0"/>
                  <a:ea typeface="Microsoft JhengHei Light" panose="020B0304030504040204" pitchFamily="34" charset="-120"/>
                  <a:cs typeface="Segoe UI" panose="020B0502040204020203" pitchFamily="34" charset="0"/>
                </a:defRPr>
              </a:pPr>
              <a:endParaRPr lang="en-US"/>
            </a:p>
          </c:txPr>
        </c:title>
        <c:numFmt formatCode="0%" sourceLinked="0"/>
        <c:majorTickMark val="none"/>
        <c:minorTickMark val="none"/>
        <c:tickLblPos val="low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Segoe UI" panose="020B0502040204020203" pitchFamily="34" charset="0"/>
                <a:ea typeface="Microsoft JhengHei Light" panose="020B0304030504040204" pitchFamily="34" charset="-120"/>
                <a:cs typeface="Segoe UI" panose="020B0502040204020203" pitchFamily="34" charset="0"/>
              </a:defRPr>
            </a:pPr>
            <a:endParaRPr lang="en-US"/>
          </a:p>
        </c:txPr>
        <c:crossAx val="53832592"/>
        <c:crosses val="autoZero"/>
        <c:crossBetween val="midCat"/>
      </c:valAx>
      <c:valAx>
        <c:axId val="538325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ysClr val="windowText" lastClr="000000"/>
                    </a:solidFill>
                    <a:latin typeface="Segoe UI" panose="020B0502040204020203" pitchFamily="34" charset="0"/>
                    <a:ea typeface="Microsoft JhengHei Light" panose="020B0304030504040204" pitchFamily="34" charset="-120"/>
                    <a:cs typeface="Segoe UI" panose="020B0502040204020203" pitchFamily="34" charset="0"/>
                  </a:defRPr>
                </a:pPr>
                <a:r>
                  <a:rPr lang="en-US" sz="1600"/>
                  <a:t>CO2 emissions year to year change [Gt CO2]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ysClr val="windowText" lastClr="000000"/>
                  </a:solidFill>
                  <a:latin typeface="Segoe UI" panose="020B0502040204020203" pitchFamily="34" charset="0"/>
                  <a:ea typeface="Microsoft JhengHei Light" panose="020B0304030504040204" pitchFamily="34" charset="-120"/>
                  <a:cs typeface="Segoe UI" panose="020B0502040204020203" pitchFamily="34" charset="0"/>
                </a:defRPr>
              </a:pPr>
              <a:endParaRPr lang="en-US"/>
            </a:p>
          </c:txPr>
        </c:title>
        <c:numFmt formatCode="#,##0.0" sourceLinked="0"/>
        <c:majorTickMark val="none"/>
        <c:minorTickMark val="none"/>
        <c:tickLblPos val="low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Segoe UI" panose="020B0502040204020203" pitchFamily="34" charset="0"/>
                <a:ea typeface="Microsoft JhengHei Light" panose="020B0304030504040204" pitchFamily="34" charset="-120"/>
                <a:cs typeface="Segoe UI" panose="020B0502040204020203" pitchFamily="34" charset="0"/>
              </a:defRPr>
            </a:pPr>
            <a:endParaRPr lang="en-US"/>
          </a:p>
        </c:txPr>
        <c:crossAx val="53831760"/>
        <c:crosses val="autoZero"/>
        <c:crossBetween val="midCat"/>
        <c:dispUnits>
          <c:builtInUnit val="millions"/>
        </c:dispUnits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Segoe UI" panose="020B0502040204020203" pitchFamily="34" charset="0"/>
              <a:ea typeface="Microsoft JhengHei Light" panose="020B0304030504040204" pitchFamily="34" charset="-120"/>
              <a:cs typeface="Segoe UI" panose="020B0502040204020203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>
          <a:solidFill>
            <a:sysClr val="windowText" lastClr="000000"/>
          </a:solidFill>
          <a:latin typeface="Segoe UI" panose="020B0502040204020203" pitchFamily="34" charset="0"/>
          <a:ea typeface="Microsoft JhengHei Light" panose="020B0304030504040204" pitchFamily="34" charset="-120"/>
          <a:cs typeface="Segoe UI" panose="020B0502040204020203" pitchFamily="34" charset="0"/>
        </a:defRPr>
      </a:pPr>
      <a:endParaRPr lang="en-US"/>
    </a:p>
  </c:txPr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spc="0" baseline="0">
                <a:solidFill>
                  <a:sysClr val="windowText" lastClr="000000"/>
                </a:solidFill>
                <a:latin typeface="Segoe UI" panose="020B0502040204020203" pitchFamily="34" charset="0"/>
                <a:ea typeface="Microsoft JhengHei Light" panose="020B0304030504040204" pitchFamily="34" charset="-120"/>
                <a:cs typeface="Segoe UI" panose="020B0502040204020203" pitchFamily="34" charset="0"/>
              </a:defRPr>
            </a:pPr>
            <a:r>
              <a:rPr lang="en-US" sz="1800" b="1"/>
              <a:t>Changes of CO2 emissions per year with GDP growth for the world by decade, 1960-2014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spc="0" baseline="0">
              <a:solidFill>
                <a:sysClr val="windowText" lastClr="000000"/>
              </a:solidFill>
              <a:latin typeface="Segoe UI" panose="020B0502040204020203" pitchFamily="34" charset="0"/>
              <a:ea typeface="Microsoft JhengHei Light" panose="020B0304030504040204" pitchFamily="34" charset="-120"/>
              <a:cs typeface="Segoe UI" panose="020B0502040204020203" pitchFamily="34" charset="0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5"/>
          <c:order val="0"/>
          <c:tx>
            <c:v>1960-1969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pattFill prst="dkDnDiag">
                <a:fgClr>
                  <a:schemeClr val="tx1">
                    <a:lumMod val="50000"/>
                    <a:lumOff val="50000"/>
                  </a:schemeClr>
                </a:fgClr>
                <a:bgClr>
                  <a:schemeClr val="bg1"/>
                </a:bgClr>
              </a:pattFill>
              <a:ln w="3175">
                <a:solidFill>
                  <a:schemeClr val="tx1"/>
                </a:solidFill>
              </a:ln>
              <a:effectLst/>
            </c:spPr>
          </c:marker>
          <c:trendline>
            <c:spPr>
              <a:ln w="12700" cap="rnd">
                <a:solidFill>
                  <a:schemeClr val="tx1">
                    <a:alpha val="70000"/>
                  </a:schemeClr>
                </a:solidFill>
                <a:prstDash val="solid"/>
              </a:ln>
              <a:effectLst/>
            </c:spPr>
            <c:trendlineType val="linear"/>
            <c:dispRSqr val="0"/>
            <c:dispEq val="0"/>
          </c:trendline>
          <c:xVal>
            <c:numRef>
              <c:f>WorldAnalysis!$I$6:$I$15</c:f>
              <c:numCache>
                <c:formatCode>0.00%</c:formatCode>
                <c:ptCount val="10"/>
                <c:pt idx="0">
                  <c:v>4.0330368980436626E-2</c:v>
                </c:pt>
                <c:pt idx="1">
                  <c:v>7.3974201282253751E-2</c:v>
                </c:pt>
                <c:pt idx="2">
                  <c:v>7.6495272642443088E-2</c:v>
                </c:pt>
                <c:pt idx="3">
                  <c:v>9.5554932007310162E-2</c:v>
                </c:pt>
                <c:pt idx="4">
                  <c:v>8.9520882297869975E-2</c:v>
                </c:pt>
                <c:pt idx="5">
                  <c:v>8.4953948850304634E-2</c:v>
                </c:pt>
                <c:pt idx="6">
                  <c:v>6.3973038392298759E-2</c:v>
                </c:pt>
                <c:pt idx="7">
                  <c:v>7.8838203025257514E-2</c:v>
                </c:pt>
                <c:pt idx="8">
                  <c:v>0.10130569045555883</c:v>
                </c:pt>
                <c:pt idx="9">
                  <c:v>9.8858135731012417E-2</c:v>
                </c:pt>
              </c:numCache>
            </c:numRef>
          </c:xVal>
          <c:yVal>
            <c:numRef>
              <c:f>WorldAnalysis!$E$6:$E$15</c:f>
              <c:numCache>
                <c:formatCode>0.00E+00</c:formatCode>
                <c:ptCount val="10"/>
                <c:pt idx="0">
                  <c:v>37696.759999999776</c:v>
                </c:pt>
                <c:pt idx="1">
                  <c:v>384437.27899999917</c:v>
                </c:pt>
                <c:pt idx="2">
                  <c:v>536907.472000001</c:v>
                </c:pt>
                <c:pt idx="3">
                  <c:v>591259.74599999934</c:v>
                </c:pt>
                <c:pt idx="4">
                  <c:v>486434.88399999961</c:v>
                </c:pt>
                <c:pt idx="5">
                  <c:v>576005.02600000054</c:v>
                </c:pt>
                <c:pt idx="6">
                  <c:v>380238.56399999931</c:v>
                </c:pt>
                <c:pt idx="7">
                  <c:v>627508.04100000113</c:v>
                </c:pt>
                <c:pt idx="8">
                  <c:v>779923.22899999842</c:v>
                </c:pt>
                <c:pt idx="9">
                  <c:v>991681.47800000012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E38-4EA4-9297-B4DF2C91A85F}"/>
            </c:ext>
          </c:extLst>
        </c:ser>
        <c:ser>
          <c:idx val="0"/>
          <c:order val="1"/>
          <c:tx>
            <c:v>1970-1979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>
                    <a:alpha val="70000"/>
                  </a:schemeClr>
                </a:solidFill>
                <a:prstDash val="solid"/>
              </a:ln>
              <a:effectLst/>
            </c:spPr>
            <c:trendlineType val="linear"/>
            <c:dispRSqr val="0"/>
            <c:dispEq val="0"/>
          </c:trendline>
          <c:xVal>
            <c:numRef>
              <c:f>WorldAnalysis!$H$15:$H$24</c:f>
              <c:numCache>
                <c:formatCode>0.00%</c:formatCode>
                <c:ptCount val="10"/>
                <c:pt idx="0">
                  <c:v>7.1875993353369624E-2</c:v>
                </c:pt>
                <c:pt idx="1">
                  <c:v>3.6133919109176418E-2</c:v>
                </c:pt>
                <c:pt idx="2">
                  <c:v>4.1376342892041194E-2</c:v>
                </c:pt>
                <c:pt idx="3">
                  <c:v>5.4202326243012411E-2</c:v>
                </c:pt>
                <c:pt idx="4">
                  <c:v>1.7068376614274604E-3</c:v>
                </c:pt>
                <c:pt idx="5">
                  <c:v>-6.2329430254343381E-3</c:v>
                </c:pt>
                <c:pt idx="6">
                  <c:v>5.8540465057409112E-2</c:v>
                </c:pt>
                <c:pt idx="7">
                  <c:v>3.1236766777321373E-2</c:v>
                </c:pt>
                <c:pt idx="8">
                  <c:v>1.1931318039827197E-2</c:v>
                </c:pt>
                <c:pt idx="9">
                  <c:v>5.59869558968564E-2</c:v>
                </c:pt>
              </c:numCache>
            </c:numRef>
          </c:xVal>
          <c:yVal>
            <c:numRef>
              <c:f>WorldAnalysis!$E$15:$E$24</c:f>
              <c:numCache>
                <c:formatCode>0.00E+00</c:formatCode>
                <c:ptCount val="10"/>
                <c:pt idx="0">
                  <c:v>991681.47800000012</c:v>
                </c:pt>
                <c:pt idx="1">
                  <c:v>534377.24200000055</c:v>
                </c:pt>
                <c:pt idx="2">
                  <c:v>634016.96600000001</c:v>
                </c:pt>
                <c:pt idx="3">
                  <c:v>864916.95500000194</c:v>
                </c:pt>
                <c:pt idx="4">
                  <c:v>28712.609999999404</c:v>
                </c:pt>
                <c:pt idx="5">
                  <c:v>-105030.21400000155</c:v>
                </c:pt>
                <c:pt idx="6">
                  <c:v>980306.444000002</c:v>
                </c:pt>
                <c:pt idx="7">
                  <c:v>553705.99899999797</c:v>
                </c:pt>
                <c:pt idx="8">
                  <c:v>218102.15900000185</c:v>
                </c:pt>
                <c:pt idx="9">
                  <c:v>1035641.4739999995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E38-4EA4-9297-B4DF2C91A85F}"/>
            </c:ext>
          </c:extLst>
        </c:ser>
        <c:ser>
          <c:idx val="1"/>
          <c:order val="2"/>
          <c:tx>
            <c:v>1980-1989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noFill/>
              <a:ln w="9525">
                <a:solidFill>
                  <a:schemeClr val="accent2">
                    <a:lumMod val="75000"/>
                  </a:schemeClr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>
                    <a:alpha val="70000"/>
                  </a:schemeClr>
                </a:solidFill>
                <a:prstDash val="solid"/>
              </a:ln>
              <a:effectLst/>
            </c:spPr>
            <c:trendlineType val="linear"/>
            <c:dispRSqr val="0"/>
            <c:dispEq val="0"/>
          </c:trendline>
          <c:xVal>
            <c:numRef>
              <c:f>WorldAnalysis!$H$25:$H$34</c:f>
              <c:numCache>
                <c:formatCode>0.00%</c:formatCode>
                <c:ptCount val="10"/>
                <c:pt idx="0">
                  <c:v>-1.0710838888370672E-2</c:v>
                </c:pt>
                <c:pt idx="1">
                  <c:v>-3.0949608637304872E-2</c:v>
                </c:pt>
                <c:pt idx="2">
                  <c:v>-8.7520419277128236E-3</c:v>
                </c:pt>
                <c:pt idx="3">
                  <c:v>-4.2018964836033111E-3</c:v>
                </c:pt>
                <c:pt idx="4">
                  <c:v>3.5787475226802458E-2</c:v>
                </c:pt>
                <c:pt idx="5">
                  <c:v>2.9947760300701502E-2</c:v>
                </c:pt>
                <c:pt idx="6">
                  <c:v>3.0230111245291864E-2</c:v>
                </c:pt>
                <c:pt idx="7">
                  <c:v>2.4700327506187704E-2</c:v>
                </c:pt>
                <c:pt idx="8">
                  <c:v>3.5943982698974808E-2</c:v>
                </c:pt>
                <c:pt idx="9">
                  <c:v>2.1515101584967906E-2</c:v>
                </c:pt>
              </c:numCache>
            </c:numRef>
          </c:xVal>
          <c:yVal>
            <c:numRef>
              <c:f>WorldAnalysis!$E$25:$E$34</c:f>
              <c:numCache>
                <c:formatCode>0.00E+00</c:formatCode>
                <c:ptCount val="10"/>
                <c:pt idx="0">
                  <c:v>-209220.68500000238</c:v>
                </c:pt>
                <c:pt idx="1">
                  <c:v>-598080.36600000039</c:v>
                </c:pt>
                <c:pt idx="2">
                  <c:v>-163892.89799999818</c:v>
                </c:pt>
                <c:pt idx="3">
                  <c:v>-77997.089999999851</c:v>
                </c:pt>
                <c:pt idx="4">
                  <c:v>661508.46499999985</c:v>
                </c:pt>
                <c:pt idx="5">
                  <c:v>573375.78700000048</c:v>
                </c:pt>
                <c:pt idx="6">
                  <c:v>596114.85399999842</c:v>
                </c:pt>
                <c:pt idx="7">
                  <c:v>501795.94700000063</c:v>
                </c:pt>
                <c:pt idx="8">
                  <c:v>748251.35000000149</c:v>
                </c:pt>
                <c:pt idx="9">
                  <c:v>463981.84299999848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E38-4EA4-9297-B4DF2C91A85F}"/>
            </c:ext>
          </c:extLst>
        </c:ser>
        <c:ser>
          <c:idx val="2"/>
          <c:order val="3"/>
          <c:tx>
            <c:v>1990-1999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noFill/>
              </a:ln>
              <a:effectLst/>
            </c:spPr>
          </c:marker>
          <c:trendline>
            <c:spPr>
              <a:ln w="19050" cap="rnd">
                <a:solidFill>
                  <a:schemeClr val="accent6">
                    <a:lumMod val="75000"/>
                    <a:alpha val="70000"/>
                  </a:schemeClr>
                </a:solidFill>
                <a:prstDash val="solid"/>
              </a:ln>
              <a:effectLst/>
            </c:spPr>
            <c:trendlineType val="linear"/>
            <c:dispRSqr val="0"/>
            <c:dispEq val="0"/>
          </c:trendline>
          <c:xVal>
            <c:numRef>
              <c:f>WorldAnalysis!$H$35:$H$44</c:f>
              <c:numCache>
                <c:formatCode>0.00%</c:formatCode>
                <c:ptCount val="10"/>
                <c:pt idx="0">
                  <c:v>5.448052324207169E-3</c:v>
                </c:pt>
                <c:pt idx="1">
                  <c:v>1.1491347053746702E-2</c:v>
                </c:pt>
                <c:pt idx="2">
                  <c:v>-9.8425316063700374E-3</c:v>
                </c:pt>
                <c:pt idx="3">
                  <c:v>-9.5760407559476192E-4</c:v>
                </c:pt>
                <c:pt idx="4">
                  <c:v>1.7575715458131514E-2</c:v>
                </c:pt>
                <c:pt idx="5">
                  <c:v>2.1543107516184781E-2</c:v>
                </c:pt>
                <c:pt idx="6">
                  <c:v>2.3180986853729223E-2</c:v>
                </c:pt>
                <c:pt idx="7">
                  <c:v>1.7115996180473662E-2</c:v>
                </c:pt>
                <c:pt idx="8">
                  <c:v>5.805406020516179E-3</c:v>
                </c:pt>
                <c:pt idx="9">
                  <c:v>-2.2810218978102188E-3</c:v>
                </c:pt>
              </c:numCache>
            </c:numRef>
          </c:xVal>
          <c:yVal>
            <c:numRef>
              <c:f>WorldAnalysis!$E$35:$E$44</c:f>
              <c:numCache>
                <c:formatCode>0.00E+00</c:formatCode>
                <c:ptCount val="10"/>
                <c:pt idx="0">
                  <c:v>120017.24300000072</c:v>
                </c:pt>
                <c:pt idx="1">
                  <c:v>254526.46999999881</c:v>
                </c:pt>
                <c:pt idx="2">
                  <c:v>-220511.37799999863</c:v>
                </c:pt>
                <c:pt idx="3">
                  <c:v>-21242.931000001729</c:v>
                </c:pt>
                <c:pt idx="4">
                  <c:v>389516.07400000095</c:v>
                </c:pt>
                <c:pt idx="5">
                  <c:v>485833.49599999934</c:v>
                </c:pt>
                <c:pt idx="6">
                  <c:v>534032.54399999976</c:v>
                </c:pt>
                <c:pt idx="7">
                  <c:v>403450.67400000244</c:v>
                </c:pt>
                <c:pt idx="8">
                  <c:v>139184.65199999884</c:v>
                </c:pt>
                <c:pt idx="9">
                  <c:v>-55005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7E38-4EA4-9297-B4DF2C91A85F}"/>
            </c:ext>
          </c:extLst>
        </c:ser>
        <c:ser>
          <c:idx val="3"/>
          <c:order val="4"/>
          <c:tx>
            <c:v>2000-2009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noFill/>
              <a:ln w="9525">
                <a:solidFill>
                  <a:schemeClr val="accent4">
                    <a:lumMod val="50000"/>
                  </a:schemeClr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4">
                    <a:alpha val="70000"/>
                  </a:schemeClr>
                </a:solidFill>
                <a:prstDash val="solid"/>
              </a:ln>
              <a:effectLst/>
            </c:spPr>
            <c:trendlineType val="linear"/>
            <c:dispRSqr val="0"/>
            <c:dispEq val="0"/>
          </c:trendline>
          <c:xVal>
            <c:numRef>
              <c:f>WorldAnalysis!$H$45:$H$54</c:f>
              <c:numCache>
                <c:formatCode>0.00%</c:formatCode>
                <c:ptCount val="10"/>
                <c:pt idx="0">
                  <c:v>2.6215515927450084E-2</c:v>
                </c:pt>
                <c:pt idx="1">
                  <c:v>2.3763552651121341E-2</c:v>
                </c:pt>
                <c:pt idx="2">
                  <c:v>1.4652546061221529E-2</c:v>
                </c:pt>
                <c:pt idx="3">
                  <c:v>5.4618244209322278E-2</c:v>
                </c:pt>
                <c:pt idx="4">
                  <c:v>4.9755965292841646E-2</c:v>
                </c:pt>
                <c:pt idx="5">
                  <c:v>3.8615523698824747E-2</c:v>
                </c:pt>
                <c:pt idx="6">
                  <c:v>3.6558070131808007E-2</c:v>
                </c:pt>
                <c:pt idx="7">
                  <c:v>2.003358925143954E-2</c:v>
                </c:pt>
                <c:pt idx="8">
                  <c:v>3.2106315418087734E-2</c:v>
                </c:pt>
                <c:pt idx="9">
                  <c:v>-9.0018231540565184E-3</c:v>
                </c:pt>
              </c:numCache>
            </c:numRef>
          </c:xVal>
          <c:yVal>
            <c:numRef>
              <c:f>WorldAnalysis!$E$45:$E$54</c:f>
              <c:numCache>
                <c:formatCode>0.00E+00</c:formatCode>
                <c:ptCount val="10"/>
                <c:pt idx="0">
                  <c:v>630724</c:v>
                </c:pt>
                <c:pt idx="1">
                  <c:v>586720</c:v>
                </c:pt>
                <c:pt idx="2">
                  <c:v>370367</c:v>
                </c:pt>
                <c:pt idx="3">
                  <c:v>1400794</c:v>
                </c:pt>
                <c:pt idx="4">
                  <c:v>1345789</c:v>
                </c:pt>
                <c:pt idx="5">
                  <c:v>1096433</c:v>
                </c:pt>
                <c:pt idx="6">
                  <c:v>1078098</c:v>
                </c:pt>
                <c:pt idx="7">
                  <c:v>612389</c:v>
                </c:pt>
                <c:pt idx="8">
                  <c:v>1001091</c:v>
                </c:pt>
                <c:pt idx="9">
                  <c:v>-289693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7E38-4EA4-9297-B4DF2C91A85F}"/>
            </c:ext>
          </c:extLst>
        </c:ser>
        <c:ser>
          <c:idx val="4"/>
          <c:order val="5"/>
          <c:tx>
            <c:v>2010-2014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5">
                    <a:alpha val="70000"/>
                  </a:schemeClr>
                </a:solidFill>
                <a:prstDash val="solid"/>
              </a:ln>
              <a:effectLst/>
            </c:spPr>
            <c:trendlineType val="linear"/>
            <c:dispRSqr val="0"/>
            <c:dispEq val="0"/>
          </c:trendline>
          <c:xVal>
            <c:numRef>
              <c:f>WorldAnalysis!$H$55:$H$59</c:f>
              <c:numCache>
                <c:formatCode>0.00%</c:formatCode>
                <c:ptCount val="5"/>
                <c:pt idx="0">
                  <c:v>4.9557318615614583E-2</c:v>
                </c:pt>
                <c:pt idx="1">
                  <c:v>4.1082383873794918E-2</c:v>
                </c:pt>
                <c:pt idx="2">
                  <c:v>1.7889087656529516E-2</c:v>
                </c:pt>
                <c:pt idx="3">
                  <c:v>1.0338054378166029E-2</c:v>
                </c:pt>
                <c:pt idx="4">
                  <c:v>8.390463521948225E-3</c:v>
                </c:pt>
              </c:numCache>
            </c:numRef>
          </c:xVal>
          <c:yVal>
            <c:numRef>
              <c:f>WorldAnalysis!$E$55:$E$59</c:f>
              <c:numCache>
                <c:formatCode>0.00E+00</c:formatCode>
                <c:ptCount val="5"/>
                <c:pt idx="0">
                  <c:v>1580477</c:v>
                </c:pt>
                <c:pt idx="1">
                  <c:v>1375125</c:v>
                </c:pt>
                <c:pt idx="2">
                  <c:v>623390</c:v>
                </c:pt>
                <c:pt idx="3">
                  <c:v>366700</c:v>
                </c:pt>
                <c:pt idx="4">
                  <c:v>300694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7E38-4EA4-9297-B4DF2C91A8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3831760"/>
        <c:axId val="53832592"/>
      </c:scatterChart>
      <c:valAx>
        <c:axId val="538317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ysClr val="windowText" lastClr="000000"/>
                    </a:solidFill>
                    <a:latin typeface="Segoe UI" panose="020B0502040204020203" pitchFamily="34" charset="0"/>
                    <a:ea typeface="Microsoft JhengHei Light" panose="020B0304030504040204" pitchFamily="34" charset="-120"/>
                    <a:cs typeface="Segoe UI" panose="020B0502040204020203" pitchFamily="34" charset="0"/>
                  </a:defRPr>
                </a:pPr>
                <a:r>
                  <a:rPr lang="en-US" sz="1600"/>
                  <a:t>Gross Domestic Product year to year change [%]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ysClr val="windowText" lastClr="000000"/>
                  </a:solidFill>
                  <a:latin typeface="Segoe UI" panose="020B0502040204020203" pitchFamily="34" charset="0"/>
                  <a:ea typeface="Microsoft JhengHei Light" panose="020B0304030504040204" pitchFamily="34" charset="-120"/>
                  <a:cs typeface="Segoe UI" panose="020B0502040204020203" pitchFamily="34" charset="0"/>
                </a:defRPr>
              </a:pPr>
              <a:endParaRPr lang="en-US"/>
            </a:p>
          </c:txPr>
        </c:title>
        <c:numFmt formatCode="0%" sourceLinked="0"/>
        <c:majorTickMark val="none"/>
        <c:minorTickMark val="none"/>
        <c:tickLblPos val="low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Segoe UI" panose="020B0502040204020203" pitchFamily="34" charset="0"/>
                <a:ea typeface="Microsoft JhengHei Light" panose="020B0304030504040204" pitchFamily="34" charset="-120"/>
                <a:cs typeface="Segoe UI" panose="020B0502040204020203" pitchFamily="34" charset="0"/>
              </a:defRPr>
            </a:pPr>
            <a:endParaRPr lang="en-US"/>
          </a:p>
        </c:txPr>
        <c:crossAx val="53832592"/>
        <c:crosses val="autoZero"/>
        <c:crossBetween val="midCat"/>
      </c:valAx>
      <c:valAx>
        <c:axId val="538325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ysClr val="windowText" lastClr="000000"/>
                    </a:solidFill>
                    <a:latin typeface="Segoe UI" panose="020B0502040204020203" pitchFamily="34" charset="0"/>
                    <a:ea typeface="Microsoft JhengHei Light" panose="020B0304030504040204" pitchFamily="34" charset="-120"/>
                    <a:cs typeface="Segoe UI" panose="020B0502040204020203" pitchFamily="34" charset="0"/>
                  </a:defRPr>
                </a:pPr>
                <a:r>
                  <a:rPr lang="en-US" sz="1600"/>
                  <a:t>CO2 emissions year to year change [Gt CO2]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ysClr val="windowText" lastClr="000000"/>
                  </a:solidFill>
                  <a:latin typeface="Segoe UI" panose="020B0502040204020203" pitchFamily="34" charset="0"/>
                  <a:ea typeface="Microsoft JhengHei Light" panose="020B0304030504040204" pitchFamily="34" charset="-120"/>
                  <a:cs typeface="Segoe UI" panose="020B0502040204020203" pitchFamily="34" charset="0"/>
                </a:defRPr>
              </a:pPr>
              <a:endParaRPr lang="en-US"/>
            </a:p>
          </c:txPr>
        </c:title>
        <c:numFmt formatCode="#,##0.0" sourceLinked="0"/>
        <c:majorTickMark val="none"/>
        <c:minorTickMark val="none"/>
        <c:tickLblPos val="low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Segoe UI" panose="020B0502040204020203" pitchFamily="34" charset="0"/>
                <a:ea typeface="Microsoft JhengHei Light" panose="020B0304030504040204" pitchFamily="34" charset="-120"/>
                <a:cs typeface="Segoe UI" panose="020B0502040204020203" pitchFamily="34" charset="0"/>
              </a:defRPr>
            </a:pPr>
            <a:endParaRPr lang="en-US"/>
          </a:p>
        </c:txPr>
        <c:crossAx val="53831760"/>
        <c:crosses val="autoZero"/>
        <c:crossBetween val="midCat"/>
        <c:dispUnits>
          <c:builtInUnit val="millions"/>
        </c:dispUnits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Segoe UI" panose="020B0502040204020203" pitchFamily="34" charset="0"/>
              <a:ea typeface="Microsoft JhengHei Light" panose="020B0304030504040204" pitchFamily="34" charset="-120"/>
              <a:cs typeface="Segoe UI" panose="020B0502040204020203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>
          <a:solidFill>
            <a:sysClr val="windowText" lastClr="000000"/>
          </a:solidFill>
          <a:latin typeface="Segoe UI" panose="020B0502040204020203" pitchFamily="34" charset="0"/>
          <a:ea typeface="Microsoft JhengHei Light" panose="020B0304030504040204" pitchFamily="34" charset="-120"/>
          <a:cs typeface="Segoe UI" panose="020B0502040204020203" pitchFamily="34" charset="0"/>
        </a:defRPr>
      </a:pPr>
      <a:endParaRPr lang="en-US"/>
    </a:p>
  </c:txPr>
  <c:userShapes r:id="rId3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spc="0" baseline="0">
                <a:solidFill>
                  <a:sysClr val="windowText" lastClr="000000"/>
                </a:solidFill>
                <a:latin typeface="Segoe UI" panose="020B0502040204020203" pitchFamily="34" charset="0"/>
                <a:ea typeface="Microsoft JhengHei Light" panose="020B0304030504040204" pitchFamily="34" charset="-120"/>
                <a:cs typeface="Segoe UI" panose="020B0502040204020203" pitchFamily="34" charset="0"/>
              </a:defRPr>
            </a:pPr>
            <a:r>
              <a:rPr lang="en-US" sz="1800" b="1"/>
              <a:t>World GDP 2014-2100 projections with exponential decrease          of CO2 emissions to meet 240 GtC</a:t>
            </a:r>
            <a:r>
              <a:rPr lang="en-US" sz="1800" b="1" baseline="0"/>
              <a:t> carbon budget</a:t>
            </a:r>
            <a:endParaRPr lang="en-US" sz="1800" b="1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spc="0" baseline="0">
              <a:solidFill>
                <a:sysClr val="windowText" lastClr="000000"/>
              </a:solidFill>
              <a:latin typeface="Segoe UI" panose="020B0502040204020203" pitchFamily="34" charset="0"/>
              <a:ea typeface="Microsoft JhengHei Light" panose="020B0304030504040204" pitchFamily="34" charset="-120"/>
              <a:cs typeface="Segoe UI" panose="020B0502040204020203" pitchFamily="34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5"/>
          <c:order val="2"/>
          <c:tx>
            <c:v>Historical world GDP</c:v>
          </c:tx>
          <c:spPr>
            <a:pattFill prst="dk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 w="3175">
              <a:solidFill>
                <a:schemeClr val="tx1"/>
              </a:solidFill>
            </a:ln>
            <a:effectLst/>
          </c:spPr>
          <c:invertIfNegative val="0"/>
          <c:val>
            <c:numRef>
              <c:f>Scenarios!$AE$3:$AE$17</c:f>
              <c:numCache>
                <c:formatCode>0.00</c:formatCode>
                <c:ptCount val="15"/>
                <c:pt idx="0">
                  <c:v>0</c:v>
                </c:pt>
                <c:pt idx="1">
                  <c:v>-0.20719072129496396</c:v>
                </c:pt>
                <c:pt idx="2">
                  <c:v>1.0692350304312583</c:v>
                </c:pt>
                <c:pt idx="3">
                  <c:v>5.3242881198684628</c:v>
                </c:pt>
                <c:pt idx="4">
                  <c:v>10.227571481182252</c:v>
                </c:pt>
                <c:pt idx="5">
                  <c:v>13.842451177628448</c:v>
                </c:pt>
                <c:pt idx="6">
                  <c:v>17.763584684216156</c:v>
                </c:pt>
                <c:pt idx="7">
                  <c:v>24.250158055364579</c:v>
                </c:pt>
                <c:pt idx="8">
                  <c:v>29.843188118338404</c:v>
                </c:pt>
                <c:pt idx="9">
                  <c:v>26.543816925314545</c:v>
                </c:pt>
                <c:pt idx="10">
                  <c:v>32.362978202677311</c:v>
                </c:pt>
                <c:pt idx="11">
                  <c:v>39.698545400502596</c:v>
                </c:pt>
                <c:pt idx="12">
                  <c:v>41.25911511249609</c:v>
                </c:pt>
                <c:pt idx="13">
                  <c:v>43.38147702672272</c:v>
                </c:pt>
                <c:pt idx="14">
                  <c:v>45.326946495770002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55C-449A-9BAA-59D71FAEEBEF}"/>
            </c:ext>
          </c:extLst>
        </c:ser>
        <c:ser>
          <c:idx val="4"/>
          <c:order val="3"/>
          <c:tx>
            <c:strRef>
              <c:f>Scenarios!$AH$2</c:f>
              <c:strCache>
                <c:ptCount val="1"/>
                <c:pt idx="0">
                  <c:v>Projected world GDP - CO2 intensity decreases by 4.94% p.a., exponential decrease of CO2 emissions</c:v>
                </c:pt>
              </c:strCache>
            </c:strRef>
          </c:tx>
          <c:spPr>
            <a:pattFill prst="dkDnDiag">
              <a:fgClr>
                <a:schemeClr val="accent6"/>
              </a:fgClr>
              <a:bgClr>
                <a:schemeClr val="bg1"/>
              </a:bgClr>
            </a:pattFill>
            <a:ln w="3175">
              <a:solidFill>
                <a:schemeClr val="accent6">
                  <a:lumMod val="75000"/>
                </a:schemeClr>
              </a:solidFill>
            </a:ln>
            <a:effectLst/>
          </c:spPr>
          <c:invertIfNegative val="0"/>
          <c:val>
            <c:numRef>
              <c:f>Scenarios!$AH$3:$AH$103</c:f>
              <c:numCache>
                <c:formatCode>0.00</c:formatCode>
                <c:ptCount val="101"/>
                <c:pt idx="15">
                  <c:v>46.261450139470782</c:v>
                </c:pt>
                <c:pt idx="16">
                  <c:v>47.207026380385969</c:v>
                </c:pt>
                <c:pt idx="17">
                  <c:v>48.16380641373334</c:v>
                </c:pt>
                <c:pt idx="18">
                  <c:v>49.13192298921561</c:v>
                </c:pt>
                <c:pt idx="19">
                  <c:v>50.111510429438937</c:v>
                </c:pt>
                <c:pt idx="20">
                  <c:v>51.102704648549604</c:v>
                </c:pt>
                <c:pt idx="21">
                  <c:v>52.105643171091756</c:v>
                </c:pt>
                <c:pt idx="22">
                  <c:v>53.120465151088311</c:v>
                </c:pt>
                <c:pt idx="23">
                  <c:v>54.147311391348126</c:v>
                </c:pt>
                <c:pt idx="24">
                  <c:v>55.186324363001816</c:v>
                </c:pt>
                <c:pt idx="25">
                  <c:v>56.237648225269155</c:v>
                </c:pt>
                <c:pt idx="26">
                  <c:v>57.301428845460606</c:v>
                </c:pt>
                <c:pt idx="27">
                  <c:v>58.377813819215845</c:v>
                </c:pt>
                <c:pt idx="28">
                  <c:v>59.466952490982166</c:v>
                </c:pt>
                <c:pt idx="29">
                  <c:v>60.568995974735444</c:v>
                </c:pt>
                <c:pt idx="30">
                  <c:v>61.684097174946658</c:v>
                </c:pt>
                <c:pt idx="31">
                  <c:v>62.812410807796795</c:v>
                </c:pt>
                <c:pt idx="32">
                  <c:v>63.954093422643169</c:v>
                </c:pt>
                <c:pt idx="33">
                  <c:v>65.109303423740087</c:v>
                </c:pt>
                <c:pt idx="34">
                  <c:v>66.278201092216776</c:v>
                </c:pt>
                <c:pt idx="35">
                  <c:v>67.460948608315931</c:v>
                </c:pt>
                <c:pt idx="36">
                  <c:v>68.657710073895501</c:v>
                </c:pt>
                <c:pt idx="37">
                  <c:v>69.868651535197301</c:v>
                </c:pt>
                <c:pt idx="38">
                  <c:v>71.093941005885227</c:v>
                </c:pt>
                <c:pt idx="39">
                  <c:v>72.333748490356655</c:v>
                </c:pt>
                <c:pt idx="40">
                  <c:v>73.588246007329815</c:v>
                </c:pt>
                <c:pt idx="41">
                  <c:v>74.857607613710769</c:v>
                </c:pt>
                <c:pt idx="42">
                  <c:v>76.142009428743265</c:v>
                </c:pt>
                <c:pt idx="43">
                  <c:v>77.441629658444498</c:v>
                </c:pt>
                <c:pt idx="44">
                  <c:v>78.756648620330637</c:v>
                </c:pt>
                <c:pt idx="45">
                  <c:v>80.08724876843516</c:v>
                </c:pt>
                <c:pt idx="46">
                  <c:v>81.433614718623701</c:v>
                </c:pt>
                <c:pt idx="47">
                  <c:v>82.795933274208792</c:v>
                </c:pt>
                <c:pt idx="48">
                  <c:v>84.174393451868198</c:v>
                </c:pt>
                <c:pt idx="49">
                  <c:v>85.569186507870228</c:v>
                </c:pt>
                <c:pt idx="50">
                  <c:v>86.980505964609847</c:v>
                </c:pt>
                <c:pt idx="51">
                  <c:v>88.40854763745925</c:v>
                </c:pt>
                <c:pt idx="52">
                  <c:v>89.853509661936371</c:v>
                </c:pt>
                <c:pt idx="53">
                  <c:v>91.315592521195668</c:v>
                </c:pt>
                <c:pt idx="54">
                  <c:v>92.794999073844266</c:v>
                </c:pt>
                <c:pt idx="55">
                  <c:v>94.291934582087876</c:v>
                </c:pt>
                <c:pt idx="56">
                  <c:v>95.806606740210199</c:v>
                </c:pt>
                <c:pt idx="57">
                  <c:v>97.339225703389715</c:v>
                </c:pt>
                <c:pt idx="58">
                  <c:v>98.89000411685798</c:v>
                </c:pt>
                <c:pt idx="59">
                  <c:v>100.4591571454033</c:v>
                </c:pt>
                <c:pt idx="60">
                  <c:v>102.0469025032241</c:v>
                </c:pt>
                <c:pt idx="61">
                  <c:v>103.653460484136</c:v>
                </c:pt>
                <c:pt idx="62">
                  <c:v>105.27905399213664</c:v>
                </c:pt>
                <c:pt idx="63">
                  <c:v>106.92390857233293</c:v>
                </c:pt>
                <c:pt idx="64">
                  <c:v>108.58825244223455</c:v>
                </c:pt>
                <c:pt idx="65">
                  <c:v>110.27231652341824</c:v>
                </c:pt>
                <c:pt idx="66">
                  <c:v>111.97633447356746</c:v>
                </c:pt>
                <c:pt idx="67">
                  <c:v>113.70054271889133</c:v>
                </c:pt>
                <c:pt idx="68">
                  <c:v>115.44518048692798</c:v>
                </c:pt>
                <c:pt idx="69">
                  <c:v>117.21048983973661</c:v>
                </c:pt>
                <c:pt idx="70">
                  <c:v>118.99671570748261</c:v>
                </c:pt>
                <c:pt idx="71">
                  <c:v>120.80410592242062</c:v>
                </c:pt>
                <c:pt idx="72">
                  <c:v>122.63291125328045</c:v>
                </c:pt>
                <c:pt idx="73">
                  <c:v>124.48338544006039</c:v>
                </c:pt>
                <c:pt idx="74">
                  <c:v>126.3557852292325</c:v>
                </c:pt>
                <c:pt idx="75">
                  <c:v>128.25037040936547</c:v>
                </c:pt>
                <c:pt idx="76">
                  <c:v>130.16740384716911</c:v>
                </c:pt>
                <c:pt idx="77">
                  <c:v>132.10715152396619</c:v>
                </c:pt>
                <c:pt idx="78">
                  <c:v>134.06988257259661</c:v>
                </c:pt>
                <c:pt idx="79">
                  <c:v>136.05586931475824</c:v>
                </c:pt>
                <c:pt idx="80">
                  <c:v>138.06538729879065</c:v>
                </c:pt>
                <c:pt idx="81">
                  <c:v>140.09871533790658</c:v>
                </c:pt>
                <c:pt idx="82">
                  <c:v>142.15613554887614</c:v>
                </c:pt>
                <c:pt idx="83">
                  <c:v>144.23793339116941</c:v>
                </c:pt>
                <c:pt idx="84">
                  <c:v>146.34439770656303</c:v>
                </c:pt>
                <c:pt idx="85">
                  <c:v>148.47582075921576</c:v>
                </c:pt>
                <c:pt idx="86">
                  <c:v>150.63249827621928</c:v>
                </c:pt>
                <c:pt idx="87">
                  <c:v>152.81472948862898</c:v>
                </c:pt>
                <c:pt idx="88">
                  <c:v>155.02281717298138</c:v>
                </c:pt>
                <c:pt idx="89">
                  <c:v>157.25706769330316</c:v>
                </c:pt>
                <c:pt idx="90">
                  <c:v>159.51779104361793</c:v>
                </c:pt>
                <c:pt idx="91">
                  <c:v>161.80530089095703</c:v>
                </c:pt>
                <c:pt idx="92">
                  <c:v>164.11991461887948</c:v>
                </c:pt>
                <c:pt idx="93">
                  <c:v>166.46195337150778</c:v>
                </c:pt>
                <c:pt idx="94">
                  <c:v>168.83174209808544</c:v>
                </c:pt>
                <c:pt idx="95">
                  <c:v>171.22960959806284</c:v>
                </c:pt>
                <c:pt idx="96">
                  <c:v>173.65588856671633</c:v>
                </c:pt>
                <c:pt idx="97">
                  <c:v>176.11091564130896</c:v>
                </c:pt>
                <c:pt idx="98">
                  <c:v>178.59503144779757</c:v>
                </c:pt>
                <c:pt idx="99">
                  <c:v>181.10858064809327</c:v>
                </c:pt>
                <c:pt idx="100">
                  <c:v>183.65191198788193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55C-449A-9BAA-59D71FAEEBEF}"/>
            </c:ext>
          </c:extLst>
        </c:ser>
        <c:ser>
          <c:idx val="0"/>
          <c:order val="4"/>
          <c:tx>
            <c:strRef>
              <c:f>Scenarios!$AG$2</c:f>
              <c:strCache>
                <c:ptCount val="1"/>
                <c:pt idx="0">
                  <c:v>Projected world GDP - CO2 intensity decreases by 3.35% p.a., exponential decrease of CO2 emissions</c:v>
                </c:pt>
              </c:strCache>
            </c:strRef>
          </c:tx>
          <c:spPr>
            <a:pattFill prst="dkUpDiag">
              <a:fgClr>
                <a:schemeClr val="accent2"/>
              </a:fgClr>
              <a:bgClr>
                <a:schemeClr val="bg1"/>
              </a:bgClr>
            </a:pattFill>
            <a:ln w="6350">
              <a:solidFill>
                <a:schemeClr val="accent2">
                  <a:lumMod val="75000"/>
                </a:schemeClr>
              </a:solidFill>
            </a:ln>
            <a:effectLst/>
          </c:spPr>
          <c:invertIfNegative val="0"/>
          <c:val>
            <c:numRef>
              <c:f>Scenarios!$AG$3:$AG$103</c:f>
              <c:numCache>
                <c:formatCode>0.00</c:formatCode>
                <c:ptCount val="101"/>
                <c:pt idx="15">
                  <c:v>44.951149169168644</c:v>
                </c:pt>
                <c:pt idx="16">
                  <c:v>44.577142427296309</c:v>
                </c:pt>
                <c:pt idx="17">
                  <c:v>44.204917738443342</c:v>
                </c:pt>
                <c:pt idx="18">
                  <c:v>43.834466611551676</c:v>
                </c:pt>
                <c:pt idx="19">
                  <c:v>43.465780596021119</c:v>
                </c:pt>
                <c:pt idx="20">
                  <c:v>43.098851281516545</c:v>
                </c:pt>
                <c:pt idx="21">
                  <c:v>42.733670297776101</c:v>
                </c:pt>
                <c:pt idx="22">
                  <c:v>42.370229314420243</c:v>
                </c:pt>
                <c:pt idx="23">
                  <c:v>42.008520040761667</c:v>
                </c:pt>
                <c:pt idx="24">
                  <c:v>41.648534225616245</c:v>
                </c:pt>
                <c:pt idx="25">
                  <c:v>41.290263657114778</c:v>
                </c:pt>
                <c:pt idx="26">
                  <c:v>40.933700162515649</c:v>
                </c:pt>
                <c:pt idx="27">
                  <c:v>40.578835608018423</c:v>
                </c:pt>
                <c:pt idx="28">
                  <c:v>40.225661898578281</c:v>
                </c:pt>
                <c:pt idx="29">
                  <c:v>39.874170977721363</c:v>
                </c:pt>
                <c:pt idx="30">
                  <c:v>39.52435482736098</c:v>
                </c:pt>
                <c:pt idx="31">
                  <c:v>39.176205467614707</c:v>
                </c:pt>
                <c:pt idx="32">
                  <c:v>38.829714956622411</c:v>
                </c:pt>
                <c:pt idx="33">
                  <c:v>38.484875390364991</c:v>
                </c:pt>
                <c:pt idx="34">
                  <c:v>38.141678902484074</c:v>
                </c:pt>
                <c:pt idx="35">
                  <c:v>37.8001176641027</c:v>
                </c:pt>
                <c:pt idx="36">
                  <c:v>37.460183883646565</c:v>
                </c:pt>
                <c:pt idx="37">
                  <c:v>37.121869806666396</c:v>
                </c:pt>
                <c:pt idx="38">
                  <c:v>36.785167715661046</c:v>
                </c:pt>
                <c:pt idx="39">
                  <c:v>36.45006992990136</c:v>
                </c:pt>
                <c:pt idx="40">
                  <c:v>36.116568805255085</c:v>
                </c:pt>
                <c:pt idx="41">
                  <c:v>35.784656734012401</c:v>
                </c:pt>
                <c:pt idx="42">
                  <c:v>35.454326144712425</c:v>
                </c:pt>
                <c:pt idx="43">
                  <c:v>35.125569501970489</c:v>
                </c:pt>
                <c:pt idx="44">
                  <c:v>34.798379306306231</c:v>
                </c:pt>
                <c:pt idx="45">
                  <c:v>34.472748093972541</c:v>
                </c:pt>
                <c:pt idx="46">
                  <c:v>34.148668436785229</c:v>
                </c:pt>
                <c:pt idx="47">
                  <c:v>33.826132941953702</c:v>
                </c:pt>
                <c:pt idx="48">
                  <c:v>33.505134251912224</c:v>
                </c:pt>
                <c:pt idx="49">
                  <c:v>33.185665044152103</c:v>
                </c:pt>
                <c:pt idx="50">
                  <c:v>32.86771803105465</c:v>
                </c:pt>
                <c:pt idx="51">
                  <c:v>32.551285959724993</c:v>
                </c:pt>
                <c:pt idx="52">
                  <c:v>32.236361611826482</c:v>
                </c:pt>
                <c:pt idx="53">
                  <c:v>31.922937803416218</c:v>
                </c:pt>
                <c:pt idx="54">
                  <c:v>31.611007384781033</c:v>
                </c:pt>
                <c:pt idx="55">
                  <c:v>31.300563240274442</c:v>
                </c:pt>
                <c:pt idx="56">
                  <c:v>30.991598288154293</c:v>
                </c:pt>
                <c:pt idx="57">
                  <c:v>30.684105480421323</c:v>
                </c:pt>
                <c:pt idx="58">
                  <c:v>30.378077802658218</c:v>
                </c:pt>
                <c:pt idx="59">
                  <c:v>30.073508273869763</c:v>
                </c:pt>
                <c:pt idx="60">
                  <c:v>29.770389946323476</c:v>
                </c:pt>
                <c:pt idx="61">
                  <c:v>29.468715905391178</c:v>
                </c:pt>
                <c:pt idx="62">
                  <c:v>29.168479269391256</c:v>
                </c:pt>
                <c:pt idx="63">
                  <c:v>28.86967318943168</c:v>
                </c:pt>
                <c:pt idx="64">
                  <c:v>28.572290849253712</c:v>
                </c:pt>
                <c:pt idx="65">
                  <c:v>28.276325465076511</c:v>
                </c:pt>
                <c:pt idx="66">
                  <c:v>27.981770285442309</c:v>
                </c:pt>
                <c:pt idx="67">
                  <c:v>27.688618591062443</c:v>
                </c:pt>
                <c:pt idx="68">
                  <c:v>27.396863694664034</c:v>
                </c:pt>
                <c:pt idx="69">
                  <c:v>27.106498940837497</c:v>
                </c:pt>
                <c:pt idx="70">
                  <c:v>26.817517705884676</c:v>
                </c:pt>
                <c:pt idx="71">
                  <c:v>26.529913397667748</c:v>
                </c:pt>
                <c:pt idx="72">
                  <c:v>26.243679455458874</c:v>
                </c:pt>
                <c:pt idx="73">
                  <c:v>25.958809349790499</c:v>
                </c:pt>
                <c:pt idx="74">
                  <c:v>25.675296582306437</c:v>
                </c:pt>
                <c:pt idx="75">
                  <c:v>25.393134685613632</c:v>
                </c:pt>
                <c:pt idx="76">
                  <c:v>25.112317223134582</c:v>
                </c:pt>
                <c:pt idx="77">
                  <c:v>24.832837788960582</c:v>
                </c:pt>
                <c:pt idx="78">
                  <c:v>24.554690007705538</c:v>
                </c:pt>
                <c:pt idx="79">
                  <c:v>24.277867534360546</c:v>
                </c:pt>
                <c:pt idx="80">
                  <c:v>24.002364054149169</c:v>
                </c:pt>
                <c:pt idx="81">
                  <c:v>23.728173282383366</c:v>
                </c:pt>
                <c:pt idx="82">
                  <c:v>23.45528896432014</c:v>
                </c:pt>
                <c:pt idx="83">
                  <c:v>23.183704875018854</c:v>
                </c:pt>
                <c:pt idx="84">
                  <c:v>22.91341481919924</c:v>
                </c:pt>
                <c:pt idx="85">
                  <c:v>22.644412631100053</c:v>
                </c:pt>
                <c:pt idx="86">
                  <c:v>22.37669217433843</c:v>
                </c:pt>
                <c:pt idx="87">
                  <c:v>22.11024734176992</c:v>
                </c:pt>
                <c:pt idx="88">
                  <c:v>21.845072055349149</c:v>
                </c:pt>
                <c:pt idx="89">
                  <c:v>21.581160265991208</c:v>
                </c:pt>
                <c:pt idx="90">
                  <c:v>21.318505953433593</c:v>
                </c:pt>
                <c:pt idx="91">
                  <c:v>21.057103126098944</c:v>
                </c:pt>
                <c:pt idx="92">
                  <c:v>20.796945820958342</c:v>
                </c:pt>
                <c:pt idx="93">
                  <c:v>20.538028103395263</c:v>
                </c:pt>
                <c:pt idx="94">
                  <c:v>20.280344067070239</c:v>
                </c:pt>
                <c:pt idx="95">
                  <c:v>20.023887833786077</c:v>
                </c:pt>
                <c:pt idx="96">
                  <c:v>19.768653553353822</c:v>
                </c:pt>
                <c:pt idx="97">
                  <c:v>19.514635403459252</c:v>
                </c:pt>
                <c:pt idx="98">
                  <c:v>19.2618275895301</c:v>
                </c:pt>
                <c:pt idx="99">
                  <c:v>19.010224344603834</c:v>
                </c:pt>
                <c:pt idx="100">
                  <c:v>18.759819929196155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55C-449A-9BAA-59D71FAEEBEF}"/>
            </c:ext>
          </c:extLst>
        </c:ser>
        <c:ser>
          <c:idx val="1"/>
          <c:order val="5"/>
          <c:tx>
            <c:strRef>
              <c:f>Scenarios!$AF$2</c:f>
              <c:strCache>
                <c:ptCount val="1"/>
                <c:pt idx="0">
                  <c:v>Projected world GDP - CO2 intensity decreases by 2.87% p.a., exponential decrease of CO2 emissions</c:v>
                </c:pt>
              </c:strCache>
            </c:strRef>
          </c:tx>
          <c:spPr>
            <a:pattFill prst="dkDnDiag">
              <a:fgClr>
                <a:schemeClr val="accent5"/>
              </a:fgClr>
              <a:bgClr>
                <a:schemeClr val="bg1"/>
              </a:bgClr>
            </a:pattFill>
            <a:ln w="3175">
              <a:solidFill>
                <a:schemeClr val="accent5">
                  <a:lumMod val="50000"/>
                </a:schemeClr>
              </a:solidFill>
            </a:ln>
            <a:effectLst/>
          </c:spPr>
          <c:invertIfNegative val="0"/>
          <c:val>
            <c:numRef>
              <c:f>Scenarios!$AF$3:$AF$103</c:f>
              <c:numCache>
                <c:formatCode>0.00</c:formatCode>
                <c:ptCount val="101"/>
                <c:pt idx="15">
                  <c:v>44.566364837186086</c:v>
                </c:pt>
                <c:pt idx="16">
                  <c:v>43.813117825317676</c:v>
                </c:pt>
                <c:pt idx="17">
                  <c:v>43.067134728716198</c:v>
                </c:pt>
                <c:pt idx="18">
                  <c:v>42.32834549802979</c:v>
                </c:pt>
                <c:pt idx="19">
                  <c:v>41.596680759425382</c:v>
                </c:pt>
                <c:pt idx="20">
                  <c:v>40.872071808074423</c:v>
                </c:pt>
                <c:pt idx="21">
                  <c:v>40.154450601701342</c:v>
                </c:pt>
                <c:pt idx="22">
                  <c:v>39.443749754194258</c:v>
                </c:pt>
                <c:pt idx="23">
                  <c:v>38.739902529277245</c:v>
                </c:pt>
                <c:pt idx="24">
                  <c:v>38.042842834243686</c:v>
                </c:pt>
                <c:pt idx="25">
                  <c:v>37.352505213750021</c:v>
                </c:pt>
                <c:pt idx="26">
                  <c:v>36.66882484366937</c:v>
                </c:pt>
                <c:pt idx="27">
                  <c:v>35.991737525004396</c:v>
                </c:pt>
                <c:pt idx="28">
                  <c:v>35.321179677858865</c:v>
                </c:pt>
                <c:pt idx="29">
                  <c:v>34.657088335467449</c:v>
                </c:pt>
                <c:pt idx="30">
                  <c:v>33.999401138282906</c:v>
                </c:pt>
                <c:pt idx="31">
                  <c:v>33.34805632812045</c:v>
                </c:pt>
                <c:pt idx="32">
                  <c:v>32.702992742358546</c:v>
                </c:pt>
                <c:pt idx="33">
                  <c:v>32.064149808195594</c:v>
                </c:pt>
                <c:pt idx="34">
                  <c:v>31.431467536961961</c:v>
                </c:pt>
                <c:pt idx="35">
                  <c:v>30.804886518487038</c:v>
                </c:pt>
                <c:pt idx="36">
                  <c:v>30.184347915520391</c:v>
                </c:pt>
                <c:pt idx="37">
                  <c:v>29.56979345820691</c:v>
                </c:pt>
                <c:pt idx="38">
                  <c:v>28.961165438615062</c:v>
                </c:pt>
                <c:pt idx="39">
                  <c:v>28.358406705318103</c:v>
                </c:pt>
                <c:pt idx="40">
                  <c:v>27.761460658027318</c:v>
                </c:pt>
                <c:pt idx="41">
                  <c:v>27.170271242277245</c:v>
                </c:pt>
                <c:pt idx="42">
                  <c:v>26.584782944161972</c:v>
                </c:pt>
                <c:pt idx="43">
                  <c:v>26.004940785122322</c:v>
                </c:pt>
                <c:pt idx="44">
                  <c:v>25.430690316783213</c:v>
                </c:pt>
                <c:pt idx="45">
                  <c:v>24.861977615840857</c:v>
                </c:pt>
                <c:pt idx="46">
                  <c:v>24.298749278999246</c:v>
                </c:pt>
                <c:pt idx="47">
                  <c:v>23.740952417955477</c:v>
                </c:pt>
                <c:pt idx="48">
                  <c:v>23.188534654433454</c:v>
                </c:pt>
                <c:pt idx="49">
                  <c:v>22.641444115265394</c:v>
                </c:pt>
                <c:pt idx="50">
                  <c:v>22.099629427520917</c:v>
                </c:pt>
                <c:pt idx="51">
                  <c:v>21.563039713682954</c:v>
                </c:pt>
                <c:pt idx="52">
                  <c:v>21.031624586870251</c:v>
                </c:pt>
                <c:pt idx="53">
                  <c:v>20.505334146105987</c:v>
                </c:pt>
                <c:pt idx="54">
                  <c:v>19.984118971631908</c:v>
                </c:pt>
                <c:pt idx="55">
                  <c:v>19.467930120267752</c:v>
                </c:pt>
                <c:pt idx="56">
                  <c:v>18.95671912081535</c:v>
                </c:pt>
                <c:pt idx="57">
                  <c:v>18.450437969507121</c:v>
                </c:pt>
                <c:pt idx="58">
                  <c:v>17.949039125498373</c:v>
                </c:pt>
                <c:pt idx="59">
                  <c:v>17.452475506403161</c:v>
                </c:pt>
                <c:pt idx="60">
                  <c:v>16.960700483873119</c:v>
                </c:pt>
                <c:pt idx="61">
                  <c:v>16.473667879218993</c:v>
                </c:pt>
                <c:pt idx="62">
                  <c:v>15.991331959074337</c:v>
                </c:pt>
                <c:pt idx="63">
                  <c:v>15.513647431101099</c:v>
                </c:pt>
                <c:pt idx="64">
                  <c:v>15.040569439736508</c:v>
                </c:pt>
                <c:pt idx="65">
                  <c:v>14.572053561981122</c:v>
                </c:pt>
                <c:pt idx="66">
                  <c:v>14.108055803227359</c:v>
                </c:pt>
                <c:pt idx="67">
                  <c:v>13.648532593128337</c:v>
                </c:pt>
                <c:pt idx="68">
                  <c:v>13.193440781506524</c:v>
                </c:pt>
                <c:pt idx="69">
                  <c:v>12.742737634301861</c:v>
                </c:pt>
                <c:pt idx="70">
                  <c:v>12.296380829558906</c:v>
                </c:pt>
                <c:pt idx="71">
                  <c:v>11.854328453452773</c:v>
                </c:pt>
                <c:pt idx="72">
                  <c:v>11.416538996353282</c:v>
                </c:pt>
                <c:pt idx="73">
                  <c:v>10.982971348927151</c:v>
                </c:pt>
                <c:pt idx="74">
                  <c:v>10.553584798277747</c:v>
                </c:pt>
                <c:pt idx="75">
                  <c:v>10.128339024122027</c:v>
                </c:pt>
                <c:pt idx="76">
                  <c:v>9.7071940950044322</c:v>
                </c:pt>
                <c:pt idx="77">
                  <c:v>9.2901104645471904</c:v>
                </c:pt>
                <c:pt idx="78">
                  <c:v>8.8770489677368687</c:v>
                </c:pt>
                <c:pt idx="79">
                  <c:v>8.4679708172466661</c:v>
                </c:pt>
                <c:pt idx="80">
                  <c:v>8.0628375997942427</c:v>
                </c:pt>
                <c:pt idx="81">
                  <c:v>7.6616112725345857</c:v>
                </c:pt>
                <c:pt idx="82">
                  <c:v>7.2642541594877557</c:v>
                </c:pt>
                <c:pt idx="83">
                  <c:v>6.8707289480009948</c:v>
                </c:pt>
                <c:pt idx="84">
                  <c:v>6.4809986852449981</c:v>
                </c:pt>
                <c:pt idx="85">
                  <c:v>6.0950267747440066</c:v>
                </c:pt>
                <c:pt idx="86">
                  <c:v>5.7127769729392668</c:v>
                </c:pt>
                <c:pt idx="87">
                  <c:v>5.3342133857857306</c:v>
                </c:pt>
                <c:pt idx="88">
                  <c:v>4.9593004653814958</c:v>
                </c:pt>
                <c:pt idx="89">
                  <c:v>4.5880030066298048</c:v>
                </c:pt>
                <c:pt idx="90">
                  <c:v>4.2202861439332011</c:v>
                </c:pt>
                <c:pt idx="91">
                  <c:v>3.8561153479196051</c:v>
                </c:pt>
                <c:pt idx="92">
                  <c:v>3.4954564221999078</c:v>
                </c:pt>
                <c:pt idx="93">
                  <c:v>3.1382755001568512</c:v>
                </c:pt>
                <c:pt idx="94">
                  <c:v>2.7845390417649085</c:v>
                </c:pt>
                <c:pt idx="95">
                  <c:v>2.4342138304408039</c:v>
                </c:pt>
                <c:pt idx="96">
                  <c:v>2.0872669699243858</c:v>
                </c:pt>
                <c:pt idx="97">
                  <c:v>1.743665881189628</c:v>
                </c:pt>
                <c:pt idx="98">
                  <c:v>1.4033782993853663</c:v>
                </c:pt>
                <c:pt idx="99">
                  <c:v>1.0663722708055872</c:v>
                </c:pt>
                <c:pt idx="100">
                  <c:v>0.73261614988887658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55C-449A-9BAA-59D71FAEEB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359769535"/>
        <c:axId val="359755807"/>
      </c:barChart>
      <c:lineChart>
        <c:grouping val="standard"/>
        <c:varyColors val="0"/>
        <c:ser>
          <c:idx val="3"/>
          <c:order val="0"/>
          <c:tx>
            <c:v>Projection global CO2 emissions with exponential decrease of 3.81% p.a.</c:v>
          </c:tx>
          <c:spPr>
            <a:ln w="19050" cap="rnd">
              <a:solidFill>
                <a:sysClr val="windowText" lastClr="000000"/>
              </a:solidFill>
              <a:prstDash val="dash"/>
              <a:round/>
            </a:ln>
            <a:effectLst/>
          </c:spPr>
          <c:marker>
            <c:symbol val="none"/>
          </c:marker>
          <c:cat>
            <c:numRef>
              <c:f>Scenarios!$G$3:$G$103</c:f>
              <c:numCache>
                <c:formatCode>General</c:formatCode>
                <c:ptCount val="101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</c:v>
                </c:pt>
                <c:pt idx="20">
                  <c:v>2020</c:v>
                </c:pt>
                <c:pt idx="21">
                  <c:v>2021</c:v>
                </c:pt>
                <c:pt idx="22">
                  <c:v>2022</c:v>
                </c:pt>
                <c:pt idx="23">
                  <c:v>2023</c:v>
                </c:pt>
                <c:pt idx="24">
                  <c:v>2024</c:v>
                </c:pt>
                <c:pt idx="25">
                  <c:v>2025</c:v>
                </c:pt>
                <c:pt idx="26">
                  <c:v>2026</c:v>
                </c:pt>
                <c:pt idx="27">
                  <c:v>2027</c:v>
                </c:pt>
                <c:pt idx="28">
                  <c:v>2028</c:v>
                </c:pt>
                <c:pt idx="29">
                  <c:v>2029</c:v>
                </c:pt>
                <c:pt idx="30">
                  <c:v>2030</c:v>
                </c:pt>
                <c:pt idx="31">
                  <c:v>2031</c:v>
                </c:pt>
                <c:pt idx="32">
                  <c:v>2032</c:v>
                </c:pt>
                <c:pt idx="33">
                  <c:v>2033</c:v>
                </c:pt>
                <c:pt idx="34">
                  <c:v>2034</c:v>
                </c:pt>
                <c:pt idx="35">
                  <c:v>2035</c:v>
                </c:pt>
                <c:pt idx="36">
                  <c:v>2036</c:v>
                </c:pt>
                <c:pt idx="37">
                  <c:v>2037</c:v>
                </c:pt>
                <c:pt idx="38">
                  <c:v>2038</c:v>
                </c:pt>
                <c:pt idx="39">
                  <c:v>2039</c:v>
                </c:pt>
                <c:pt idx="40">
                  <c:v>2040</c:v>
                </c:pt>
                <c:pt idx="41">
                  <c:v>2041</c:v>
                </c:pt>
                <c:pt idx="42">
                  <c:v>2042</c:v>
                </c:pt>
                <c:pt idx="43">
                  <c:v>2043</c:v>
                </c:pt>
                <c:pt idx="44">
                  <c:v>2044</c:v>
                </c:pt>
                <c:pt idx="45">
                  <c:v>2045</c:v>
                </c:pt>
                <c:pt idx="46">
                  <c:v>2046</c:v>
                </c:pt>
                <c:pt idx="47">
                  <c:v>2047</c:v>
                </c:pt>
                <c:pt idx="48">
                  <c:v>2048</c:v>
                </c:pt>
                <c:pt idx="49">
                  <c:v>2049</c:v>
                </c:pt>
                <c:pt idx="50">
                  <c:v>2050</c:v>
                </c:pt>
                <c:pt idx="51">
                  <c:v>2051</c:v>
                </c:pt>
                <c:pt idx="52">
                  <c:v>2052</c:v>
                </c:pt>
                <c:pt idx="53">
                  <c:v>2053</c:v>
                </c:pt>
                <c:pt idx="54">
                  <c:v>2054</c:v>
                </c:pt>
                <c:pt idx="55">
                  <c:v>2055</c:v>
                </c:pt>
                <c:pt idx="56">
                  <c:v>2056</c:v>
                </c:pt>
                <c:pt idx="57">
                  <c:v>2057</c:v>
                </c:pt>
                <c:pt idx="58">
                  <c:v>2058</c:v>
                </c:pt>
                <c:pt idx="59">
                  <c:v>2059</c:v>
                </c:pt>
                <c:pt idx="60">
                  <c:v>2060</c:v>
                </c:pt>
                <c:pt idx="61">
                  <c:v>2061</c:v>
                </c:pt>
                <c:pt idx="62">
                  <c:v>2062</c:v>
                </c:pt>
                <c:pt idx="63">
                  <c:v>2063</c:v>
                </c:pt>
                <c:pt idx="64">
                  <c:v>2064</c:v>
                </c:pt>
                <c:pt idx="65">
                  <c:v>2065</c:v>
                </c:pt>
                <c:pt idx="66">
                  <c:v>2066</c:v>
                </c:pt>
                <c:pt idx="67">
                  <c:v>2067</c:v>
                </c:pt>
                <c:pt idx="68">
                  <c:v>2068</c:v>
                </c:pt>
                <c:pt idx="69">
                  <c:v>2069</c:v>
                </c:pt>
                <c:pt idx="70">
                  <c:v>2070</c:v>
                </c:pt>
                <c:pt idx="71">
                  <c:v>2071</c:v>
                </c:pt>
                <c:pt idx="72">
                  <c:v>2072</c:v>
                </c:pt>
                <c:pt idx="73">
                  <c:v>2073</c:v>
                </c:pt>
                <c:pt idx="74">
                  <c:v>2074</c:v>
                </c:pt>
                <c:pt idx="75">
                  <c:v>2075</c:v>
                </c:pt>
                <c:pt idx="76">
                  <c:v>2076</c:v>
                </c:pt>
                <c:pt idx="77">
                  <c:v>2077</c:v>
                </c:pt>
                <c:pt idx="78">
                  <c:v>2078</c:v>
                </c:pt>
                <c:pt idx="79">
                  <c:v>2079</c:v>
                </c:pt>
                <c:pt idx="80">
                  <c:v>2080</c:v>
                </c:pt>
                <c:pt idx="81">
                  <c:v>2081</c:v>
                </c:pt>
                <c:pt idx="82">
                  <c:v>2082</c:v>
                </c:pt>
                <c:pt idx="83">
                  <c:v>2083</c:v>
                </c:pt>
                <c:pt idx="84">
                  <c:v>2084</c:v>
                </c:pt>
                <c:pt idx="85">
                  <c:v>2085</c:v>
                </c:pt>
                <c:pt idx="86">
                  <c:v>2086</c:v>
                </c:pt>
                <c:pt idx="87">
                  <c:v>2087</c:v>
                </c:pt>
                <c:pt idx="88">
                  <c:v>2088</c:v>
                </c:pt>
                <c:pt idx="89">
                  <c:v>2089</c:v>
                </c:pt>
                <c:pt idx="90">
                  <c:v>2090</c:v>
                </c:pt>
                <c:pt idx="91">
                  <c:v>2091</c:v>
                </c:pt>
                <c:pt idx="92">
                  <c:v>2092</c:v>
                </c:pt>
                <c:pt idx="93">
                  <c:v>2093</c:v>
                </c:pt>
                <c:pt idx="94">
                  <c:v>2094</c:v>
                </c:pt>
                <c:pt idx="95">
                  <c:v>2095</c:v>
                </c:pt>
                <c:pt idx="96">
                  <c:v>2096</c:v>
                </c:pt>
                <c:pt idx="97">
                  <c:v>2097</c:v>
                </c:pt>
                <c:pt idx="98">
                  <c:v>2098</c:v>
                </c:pt>
                <c:pt idx="99">
                  <c:v>2099</c:v>
                </c:pt>
                <c:pt idx="100">
                  <c:v>2100</c:v>
                </c:pt>
              </c:numCache>
            </c:numRef>
          </c:cat>
          <c:val>
            <c:numRef>
              <c:f>Scenarios!$J$3:$J$103</c:f>
              <c:numCache>
                <c:formatCode>0.00</c:formatCode>
                <c:ptCount val="101"/>
                <c:pt idx="14">
                  <c:v>36.138285000000003</c:v>
                </c:pt>
                <c:pt idx="15">
                  <c:v>34.761416341500002</c:v>
                </c:pt>
                <c:pt idx="16">
                  <c:v>33.437006378888853</c:v>
                </c:pt>
                <c:pt idx="17">
                  <c:v>32.163056435853186</c:v>
                </c:pt>
                <c:pt idx="18">
                  <c:v>30.937643985647178</c:v>
                </c:pt>
                <c:pt idx="19">
                  <c:v>29.758919749794021</c:v>
                </c:pt>
                <c:pt idx="20">
                  <c:v>28.625104907326868</c:v>
                </c:pt>
                <c:pt idx="21">
                  <c:v>27.534488410357714</c:v>
                </c:pt>
                <c:pt idx="22">
                  <c:v>26.485424401923083</c:v>
                </c:pt>
                <c:pt idx="23">
                  <c:v>25.476329732209813</c:v>
                </c:pt>
                <c:pt idx="24">
                  <c:v>24.505681569412619</c:v>
                </c:pt>
                <c:pt idx="25">
                  <c:v>23.572015101618</c:v>
                </c:pt>
                <c:pt idx="26">
                  <c:v>22.673921326246354</c:v>
                </c:pt>
                <c:pt idx="27">
                  <c:v>21.810044923716369</c:v>
                </c:pt>
                <c:pt idx="28">
                  <c:v>20.979082212122776</c:v>
                </c:pt>
                <c:pt idx="29">
                  <c:v>20.179779179840899</c:v>
                </c:pt>
                <c:pt idx="30">
                  <c:v>19.410929593088962</c:v>
                </c:pt>
                <c:pt idx="31">
                  <c:v>18.671373175592272</c:v>
                </c:pt>
                <c:pt idx="32">
                  <c:v>17.959993857602207</c:v>
                </c:pt>
                <c:pt idx="33">
                  <c:v>17.275718091627564</c:v>
                </c:pt>
                <c:pt idx="34">
                  <c:v>16.617513232336552</c:v>
                </c:pt>
                <c:pt idx="35">
                  <c:v>15.984385978184529</c:v>
                </c:pt>
                <c:pt idx="36">
                  <c:v>15.375380872415697</c:v>
                </c:pt>
                <c:pt idx="37">
                  <c:v>14.789578861176658</c:v>
                </c:pt>
                <c:pt idx="38">
                  <c:v>14.226095906565826</c:v>
                </c:pt>
                <c:pt idx="39">
                  <c:v>13.684081652525668</c:v>
                </c:pt>
                <c:pt idx="40">
                  <c:v>13.16271814156444</c:v>
                </c:pt>
                <c:pt idx="41">
                  <c:v>12.661218580370834</c:v>
                </c:pt>
                <c:pt idx="42">
                  <c:v>12.178826152458704</c:v>
                </c:pt>
                <c:pt idx="43">
                  <c:v>11.714812876050027</c:v>
                </c:pt>
                <c:pt idx="44">
                  <c:v>11.268478505472521</c:v>
                </c:pt>
                <c:pt idx="45">
                  <c:v>10.839149474414018</c:v>
                </c:pt>
                <c:pt idx="46">
                  <c:v>10.426177879438844</c:v>
                </c:pt>
                <c:pt idx="47">
                  <c:v>10.028940502232224</c:v>
                </c:pt>
                <c:pt idx="48">
                  <c:v>9.6468378690971761</c:v>
                </c:pt>
                <c:pt idx="49">
                  <c:v>9.2792933462845735</c:v>
                </c:pt>
                <c:pt idx="50">
                  <c:v>8.9257522697911309</c:v>
                </c:pt>
                <c:pt idx="51">
                  <c:v>8.5856811083120892</c:v>
                </c:pt>
                <c:pt idx="52">
                  <c:v>8.2585666580853978</c:v>
                </c:pt>
                <c:pt idx="53">
                  <c:v>7.9439152684123435</c:v>
                </c:pt>
                <c:pt idx="54">
                  <c:v>7.6412520966858333</c:v>
                </c:pt>
                <c:pt idx="55">
                  <c:v>7.3501203918021032</c:v>
                </c:pt>
                <c:pt idx="56">
                  <c:v>7.0700808048744426</c:v>
                </c:pt>
                <c:pt idx="57">
                  <c:v>6.8007107262087265</c:v>
                </c:pt>
                <c:pt idx="58">
                  <c:v>6.5416036475401738</c:v>
                </c:pt>
                <c:pt idx="59">
                  <c:v>6.2923685485688932</c:v>
                </c:pt>
                <c:pt idx="60">
                  <c:v>6.0526293068684183</c:v>
                </c:pt>
                <c:pt idx="61">
                  <c:v>5.8220241302767315</c:v>
                </c:pt>
                <c:pt idx="62">
                  <c:v>5.6002050109131876</c:v>
                </c:pt>
                <c:pt idx="63">
                  <c:v>5.3868371999973954</c:v>
                </c:pt>
                <c:pt idx="64">
                  <c:v>5.1815987026774941</c:v>
                </c:pt>
                <c:pt idx="65">
                  <c:v>4.9841797921054818</c:v>
                </c:pt>
                <c:pt idx="66">
                  <c:v>4.7942825420262629</c:v>
                </c:pt>
                <c:pt idx="67">
                  <c:v>4.6116203771750621</c:v>
                </c:pt>
                <c:pt idx="68">
                  <c:v>4.4359176408046919</c:v>
                </c:pt>
                <c:pt idx="69">
                  <c:v>4.2669091786900326</c:v>
                </c:pt>
                <c:pt idx="70">
                  <c:v>4.1043399389819424</c:v>
                </c:pt>
                <c:pt idx="71">
                  <c:v>3.9479645873067302</c:v>
                </c:pt>
                <c:pt idx="72">
                  <c:v>3.7975471365303437</c:v>
                </c:pt>
                <c:pt idx="73">
                  <c:v>3.6528605906285376</c:v>
                </c:pt>
                <c:pt idx="74">
                  <c:v>3.5136866021255901</c:v>
                </c:pt>
                <c:pt idx="75">
                  <c:v>3.3798151425846052</c:v>
                </c:pt>
                <c:pt idx="76">
                  <c:v>3.2510441856521317</c:v>
                </c:pt>
                <c:pt idx="77">
                  <c:v>3.1271794021787853</c:v>
                </c:pt>
                <c:pt idx="78">
                  <c:v>3.0080338669557736</c:v>
                </c:pt>
                <c:pt idx="79">
                  <c:v>2.8934277766247587</c:v>
                </c:pt>
                <c:pt idx="80">
                  <c:v>2.7831881783353554</c:v>
                </c:pt>
                <c:pt idx="81">
                  <c:v>2.6771487087407784</c:v>
                </c:pt>
                <c:pt idx="82">
                  <c:v>2.5751493429377548</c:v>
                </c:pt>
                <c:pt idx="83">
                  <c:v>2.4770361529718263</c:v>
                </c:pt>
                <c:pt idx="84">
                  <c:v>2.3826610755435995</c:v>
                </c:pt>
                <c:pt idx="85">
                  <c:v>2.2918816885653883</c:v>
                </c:pt>
                <c:pt idx="86">
                  <c:v>2.2045609962310468</c:v>
                </c:pt>
                <c:pt idx="87">
                  <c:v>2.1205672222746439</c:v>
                </c:pt>
                <c:pt idx="88">
                  <c:v>2.0397736111059799</c:v>
                </c:pt>
                <c:pt idx="89">
                  <c:v>1.9620582365228421</c:v>
                </c:pt>
                <c:pt idx="90">
                  <c:v>1.8873038177113217</c:v>
                </c:pt>
                <c:pt idx="91">
                  <c:v>1.8153975422565203</c:v>
                </c:pt>
                <c:pt idx="92">
                  <c:v>1.7462308958965469</c:v>
                </c:pt>
                <c:pt idx="93">
                  <c:v>1.6796994987628884</c:v>
                </c:pt>
                <c:pt idx="94">
                  <c:v>1.6157029478600222</c:v>
                </c:pt>
                <c:pt idx="95">
                  <c:v>1.5541446655465554</c:v>
                </c:pt>
                <c:pt idx="96">
                  <c:v>1.4949317537892315</c:v>
                </c:pt>
                <c:pt idx="97">
                  <c:v>1.4379748539698618</c:v>
                </c:pt>
                <c:pt idx="98">
                  <c:v>1.38318801203361</c:v>
                </c:pt>
                <c:pt idx="99">
                  <c:v>1.3304885487751295</c:v>
                </c:pt>
                <c:pt idx="100">
                  <c:v>1.279796935066797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D55C-449A-9BAA-59D71FAEEBEF}"/>
            </c:ext>
          </c:extLst>
        </c:ser>
        <c:ser>
          <c:idx val="2"/>
          <c:order val="1"/>
          <c:tx>
            <c:v>Historical global CO2 emissions</c:v>
          </c:tx>
          <c:spPr>
            <a:ln w="19050" cap="rnd">
              <a:solidFill>
                <a:sysClr val="windowText" lastClr="000000"/>
              </a:solidFill>
              <a:round/>
            </a:ln>
            <a:effectLst/>
          </c:spPr>
          <c:marker>
            <c:symbol val="none"/>
          </c:marker>
          <c:val>
            <c:numRef>
              <c:f>Scenarios!$H$3:$H$17</c:f>
              <c:numCache>
                <c:formatCode>0.00</c:formatCode>
                <c:ptCount val="15"/>
                <c:pt idx="0">
                  <c:v>24.689910999999999</c:v>
                </c:pt>
                <c:pt idx="1">
                  <c:v>25.276630999999998</c:v>
                </c:pt>
                <c:pt idx="2">
                  <c:v>25.646998</c:v>
                </c:pt>
                <c:pt idx="3">
                  <c:v>27.047792000000001</c:v>
                </c:pt>
                <c:pt idx="4">
                  <c:v>28.393581000000001</c:v>
                </c:pt>
                <c:pt idx="5">
                  <c:v>29.490013999999999</c:v>
                </c:pt>
                <c:pt idx="6">
                  <c:v>30.568111999999999</c:v>
                </c:pt>
                <c:pt idx="7">
                  <c:v>31.180501</c:v>
                </c:pt>
                <c:pt idx="8">
                  <c:v>32.181592000000002</c:v>
                </c:pt>
                <c:pt idx="9">
                  <c:v>31.891898999999999</c:v>
                </c:pt>
                <c:pt idx="10">
                  <c:v>33.472375999999997</c:v>
                </c:pt>
                <c:pt idx="11">
                  <c:v>34.847501000000001</c:v>
                </c:pt>
                <c:pt idx="12">
                  <c:v>35.470891000000002</c:v>
                </c:pt>
                <c:pt idx="13">
                  <c:v>35.837591000000003</c:v>
                </c:pt>
                <c:pt idx="14">
                  <c:v>36.138285000000003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D55C-449A-9BAA-59D71FAEEB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38789871"/>
        <c:axId val="1138786543"/>
      </c:lineChart>
      <c:catAx>
        <c:axId val="11387898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Segoe UI" panose="020B0502040204020203" pitchFamily="34" charset="0"/>
                <a:ea typeface="Microsoft JhengHei Light" panose="020B0304030504040204" pitchFamily="34" charset="-120"/>
                <a:cs typeface="Segoe UI" panose="020B0502040204020203" pitchFamily="34" charset="0"/>
              </a:defRPr>
            </a:pPr>
            <a:endParaRPr lang="en-US"/>
          </a:p>
        </c:txPr>
        <c:crossAx val="1138786543"/>
        <c:crosses val="autoZero"/>
        <c:auto val="1"/>
        <c:lblAlgn val="ctr"/>
        <c:lblOffset val="100"/>
        <c:tickLblSkip val="10"/>
        <c:noMultiLvlLbl val="0"/>
      </c:catAx>
      <c:valAx>
        <c:axId val="1138786543"/>
        <c:scaling>
          <c:orientation val="minMax"/>
          <c:max val="4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ysClr val="windowText" lastClr="000000"/>
                    </a:solidFill>
                    <a:latin typeface="Segoe UI" panose="020B0502040204020203" pitchFamily="34" charset="0"/>
                    <a:ea typeface="Microsoft JhengHei Light" panose="020B0304030504040204" pitchFamily="34" charset="-120"/>
                    <a:cs typeface="Segoe UI" panose="020B0502040204020203" pitchFamily="34" charset="0"/>
                  </a:defRPr>
                </a:pPr>
                <a:r>
                  <a:rPr lang="en-US" sz="1400">
                    <a:solidFill>
                      <a:sysClr val="windowText" lastClr="000000"/>
                    </a:solidFill>
                  </a:rPr>
                  <a:t>CO2 emissions per year [Gt CO2]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ysClr val="windowText" lastClr="000000"/>
                  </a:solidFill>
                  <a:latin typeface="Segoe UI" panose="020B0502040204020203" pitchFamily="34" charset="0"/>
                  <a:ea typeface="Microsoft JhengHei Light" panose="020B0304030504040204" pitchFamily="34" charset="-120"/>
                  <a:cs typeface="Segoe UI" panose="020B0502040204020203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Segoe UI" panose="020B0502040204020203" pitchFamily="34" charset="0"/>
                <a:ea typeface="Microsoft JhengHei Light" panose="020B0304030504040204" pitchFamily="34" charset="-120"/>
                <a:cs typeface="Segoe UI" panose="020B0502040204020203" pitchFamily="34" charset="0"/>
              </a:defRPr>
            </a:pPr>
            <a:endParaRPr lang="en-US"/>
          </a:p>
        </c:txPr>
        <c:crossAx val="1138789871"/>
        <c:crosses val="autoZero"/>
        <c:crossBetween val="between"/>
        <c:minorUnit val="5"/>
      </c:valAx>
      <c:valAx>
        <c:axId val="359755807"/>
        <c:scaling>
          <c:orientation val="minMax"/>
          <c:max val="200"/>
          <c:min val="0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ysClr val="windowText" lastClr="000000"/>
                    </a:solidFill>
                    <a:latin typeface="Segoe UI" panose="020B0502040204020203" pitchFamily="34" charset="0"/>
                    <a:ea typeface="Microsoft JhengHei Light" panose="020B0304030504040204" pitchFamily="34" charset="-120"/>
                    <a:cs typeface="Segoe UI" panose="020B0502040204020203" pitchFamily="34" charset="0"/>
                  </a:defRPr>
                </a:pPr>
                <a:r>
                  <a:rPr lang="en-US" sz="1400"/>
                  <a:t>World GDP growth since 2000 [tn USD]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ysClr val="windowText" lastClr="000000"/>
                  </a:solidFill>
                  <a:latin typeface="Segoe UI" panose="020B0502040204020203" pitchFamily="34" charset="0"/>
                  <a:ea typeface="Microsoft JhengHei Light" panose="020B0304030504040204" pitchFamily="34" charset="-120"/>
                  <a:cs typeface="Segoe UI" panose="020B0502040204020203" pitchFamily="34" charset="0"/>
                </a:defRPr>
              </a:pPr>
              <a:endParaRPr lang="en-US"/>
            </a:p>
          </c:txPr>
        </c:title>
        <c:numFmt formatCode="#,##0" sourceLinked="0"/>
        <c:majorTickMark val="none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Segoe UI" panose="020B0502040204020203" pitchFamily="34" charset="0"/>
                <a:ea typeface="Microsoft JhengHei Light" panose="020B0304030504040204" pitchFamily="34" charset="-120"/>
                <a:cs typeface="Segoe UI" panose="020B0502040204020203" pitchFamily="34" charset="0"/>
              </a:defRPr>
            </a:pPr>
            <a:endParaRPr lang="en-US"/>
          </a:p>
        </c:txPr>
        <c:crossAx val="359769535"/>
        <c:crosses val="max"/>
        <c:crossBetween val="between"/>
        <c:majorUnit val="25"/>
      </c:valAx>
      <c:catAx>
        <c:axId val="359769535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359755807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Segoe UI" panose="020B0502040204020203" pitchFamily="34" charset="0"/>
              <a:ea typeface="Microsoft JhengHei Light" panose="020B0304030504040204" pitchFamily="34" charset="-120"/>
              <a:cs typeface="Segoe UI" panose="020B0502040204020203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Segoe UI" panose="020B0502040204020203" pitchFamily="34" charset="0"/>
          <a:ea typeface="Microsoft JhengHei Light" panose="020B0304030504040204" pitchFamily="34" charset="-120"/>
          <a:cs typeface="Segoe UI" panose="020B0502040204020203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spc="0" baseline="0">
                <a:solidFill>
                  <a:sysClr val="windowText" lastClr="000000"/>
                </a:solidFill>
                <a:latin typeface="Segoe UI" panose="020B0502040204020203" pitchFamily="34" charset="0"/>
                <a:ea typeface="Microsoft JhengHei Light" panose="020B0304030504040204" pitchFamily="34" charset="-120"/>
                <a:cs typeface="Segoe UI" panose="020B0502040204020203" pitchFamily="34" charset="0"/>
              </a:defRPr>
            </a:pPr>
            <a:r>
              <a:rPr lang="en-US" sz="1800" b="1"/>
              <a:t>Alternative evolutions of global CO2 emissions</a:t>
            </a:r>
            <a:r>
              <a:rPr lang="en-US" sz="1800" b="1" baseline="0"/>
              <a:t> </a:t>
            </a:r>
          </a:p>
          <a:p>
            <a:pPr>
              <a:defRPr sz="1800" b="1"/>
            </a:pPr>
            <a:r>
              <a:rPr lang="en-US" sz="1800" b="1"/>
              <a:t>to meet 200-240 GtC</a:t>
            </a:r>
            <a:r>
              <a:rPr lang="en-US" sz="1800" b="1" baseline="0"/>
              <a:t> carbon budget by 2100</a:t>
            </a:r>
            <a:endParaRPr lang="en-US" sz="1800" b="1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spc="0" baseline="0">
              <a:solidFill>
                <a:sysClr val="windowText" lastClr="000000"/>
              </a:solidFill>
              <a:latin typeface="Segoe UI" panose="020B0502040204020203" pitchFamily="34" charset="0"/>
              <a:ea typeface="Microsoft JhengHei Light" panose="020B0304030504040204" pitchFamily="34" charset="-120"/>
              <a:cs typeface="Segoe UI" panose="020B0502040204020203" pitchFamily="34" charset="0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6"/>
          <c:order val="0"/>
          <c:tx>
            <c:strRef>
              <c:f>Scenarios!$I$2</c:f>
              <c:strCache>
                <c:ptCount val="1"/>
                <c:pt idx="0">
                  <c:v>Projected global CO2 emissions with linear decrease of 0.596 Gt CO2 p.a.</c:v>
                </c:pt>
              </c:strCache>
            </c:strRef>
          </c:tx>
          <c:spPr>
            <a:ln w="19050" cap="rnd" cmpd="sng">
              <a:solidFill>
                <a:schemeClr val="accent5"/>
              </a:solidFill>
              <a:prstDash val="solid"/>
              <a:round/>
            </a:ln>
            <a:effectLst/>
          </c:spPr>
          <c:marker>
            <c:symbol val="none"/>
          </c:marker>
          <c:val>
            <c:numRef>
              <c:f>Scenarios!$I$3:$I$103</c:f>
              <c:numCache>
                <c:formatCode>0.00</c:formatCode>
                <c:ptCount val="101"/>
                <c:pt idx="14">
                  <c:v>36.138285000000003</c:v>
                </c:pt>
                <c:pt idx="15">
                  <c:v>35.542751049184716</c:v>
                </c:pt>
                <c:pt idx="16">
                  <c:v>34.947217098369421</c:v>
                </c:pt>
                <c:pt idx="17">
                  <c:v>34.351683147554134</c:v>
                </c:pt>
                <c:pt idx="18">
                  <c:v>33.756149196738846</c:v>
                </c:pt>
                <c:pt idx="19">
                  <c:v>33.160615245923552</c:v>
                </c:pt>
                <c:pt idx="20">
                  <c:v>32.565081295108264</c:v>
                </c:pt>
                <c:pt idx="21">
                  <c:v>31.969547344292973</c:v>
                </c:pt>
                <c:pt idx="22">
                  <c:v>31.374013393477682</c:v>
                </c:pt>
                <c:pt idx="23">
                  <c:v>30.778479442662395</c:v>
                </c:pt>
                <c:pt idx="24">
                  <c:v>30.182945491847104</c:v>
                </c:pt>
                <c:pt idx="25">
                  <c:v>29.587411541031813</c:v>
                </c:pt>
                <c:pt idx="26">
                  <c:v>28.991877590216525</c:v>
                </c:pt>
                <c:pt idx="27">
                  <c:v>28.396343639401234</c:v>
                </c:pt>
                <c:pt idx="28">
                  <c:v>27.800809688585943</c:v>
                </c:pt>
                <c:pt idx="29">
                  <c:v>27.205275737770652</c:v>
                </c:pt>
                <c:pt idx="30">
                  <c:v>26.609741786955361</c:v>
                </c:pt>
                <c:pt idx="31">
                  <c:v>26.014207836140073</c:v>
                </c:pt>
                <c:pt idx="32">
                  <c:v>25.418673885324782</c:v>
                </c:pt>
                <c:pt idx="33">
                  <c:v>24.823139934509491</c:v>
                </c:pt>
                <c:pt idx="34">
                  <c:v>24.227605983694204</c:v>
                </c:pt>
                <c:pt idx="35">
                  <c:v>23.632072032878913</c:v>
                </c:pt>
                <c:pt idx="36">
                  <c:v>23.036538082063622</c:v>
                </c:pt>
                <c:pt idx="37">
                  <c:v>22.441004131248334</c:v>
                </c:pt>
                <c:pt idx="38">
                  <c:v>21.845470180433043</c:v>
                </c:pt>
                <c:pt idx="39">
                  <c:v>21.249936229617752</c:v>
                </c:pt>
                <c:pt idx="40">
                  <c:v>20.654402278802465</c:v>
                </c:pt>
                <c:pt idx="41">
                  <c:v>20.058868327987174</c:v>
                </c:pt>
                <c:pt idx="42">
                  <c:v>19.463334377171883</c:v>
                </c:pt>
                <c:pt idx="43">
                  <c:v>18.867800426356592</c:v>
                </c:pt>
                <c:pt idx="44">
                  <c:v>18.272266475541301</c:v>
                </c:pt>
                <c:pt idx="45">
                  <c:v>17.676732524726013</c:v>
                </c:pt>
                <c:pt idx="46">
                  <c:v>17.081198573910722</c:v>
                </c:pt>
                <c:pt idx="47">
                  <c:v>16.485664623095431</c:v>
                </c:pt>
                <c:pt idx="48">
                  <c:v>15.890130672280144</c:v>
                </c:pt>
                <c:pt idx="49">
                  <c:v>15.294596721464853</c:v>
                </c:pt>
                <c:pt idx="50">
                  <c:v>14.699062770649562</c:v>
                </c:pt>
                <c:pt idx="51">
                  <c:v>14.103528819834271</c:v>
                </c:pt>
                <c:pt idx="52">
                  <c:v>13.507994869018983</c:v>
                </c:pt>
                <c:pt idx="53">
                  <c:v>12.912460918203692</c:v>
                </c:pt>
                <c:pt idx="54">
                  <c:v>12.316926967388401</c:v>
                </c:pt>
                <c:pt idx="55">
                  <c:v>11.721393016573113</c:v>
                </c:pt>
                <c:pt idx="56">
                  <c:v>11.125859065757822</c:v>
                </c:pt>
                <c:pt idx="57">
                  <c:v>10.530325114942531</c:v>
                </c:pt>
                <c:pt idx="58">
                  <c:v>9.9347911641272404</c:v>
                </c:pt>
                <c:pt idx="59">
                  <c:v>9.3392572133119529</c:v>
                </c:pt>
                <c:pt idx="60">
                  <c:v>8.7437232624966619</c:v>
                </c:pt>
                <c:pt idx="61">
                  <c:v>8.1481893116813708</c:v>
                </c:pt>
                <c:pt idx="62">
                  <c:v>7.5526553608660834</c:v>
                </c:pt>
                <c:pt idx="63">
                  <c:v>6.9571214100507923</c:v>
                </c:pt>
                <c:pt idx="64">
                  <c:v>6.3615874592355013</c:v>
                </c:pt>
                <c:pt idx="65">
                  <c:v>5.7660535084202102</c:v>
                </c:pt>
                <c:pt idx="66">
                  <c:v>5.1705195576049228</c:v>
                </c:pt>
                <c:pt idx="67">
                  <c:v>4.5749856067896317</c:v>
                </c:pt>
                <c:pt idx="68">
                  <c:v>3.9794516559743442</c:v>
                </c:pt>
                <c:pt idx="69">
                  <c:v>3.3839177051590497</c:v>
                </c:pt>
                <c:pt idx="70">
                  <c:v>2.7883837543437622</c:v>
                </c:pt>
                <c:pt idx="71">
                  <c:v>2.1928498035284747</c:v>
                </c:pt>
                <c:pt idx="72">
                  <c:v>1.5973158527131801</c:v>
                </c:pt>
                <c:pt idx="73">
                  <c:v>1.0017819018978926</c:v>
                </c:pt>
                <c:pt idx="74">
                  <c:v>0.40624795108259804</c:v>
                </c:pt>
                <c:pt idx="75">
                  <c:v>-0.18928599973268945</c:v>
                </c:pt>
                <c:pt idx="76">
                  <c:v>-0.78481995054797693</c:v>
                </c:pt>
                <c:pt idx="77">
                  <c:v>-1.3803539013632715</c:v>
                </c:pt>
                <c:pt idx="78">
                  <c:v>-1.975887852178559</c:v>
                </c:pt>
                <c:pt idx="79">
                  <c:v>-2.5714218029938465</c:v>
                </c:pt>
                <c:pt idx="80">
                  <c:v>-3.1669557538091411</c:v>
                </c:pt>
                <c:pt idx="81">
                  <c:v>-3.7624897046244286</c:v>
                </c:pt>
                <c:pt idx="82">
                  <c:v>-4.358023655439716</c:v>
                </c:pt>
                <c:pt idx="83">
                  <c:v>-4.9535576062550106</c:v>
                </c:pt>
                <c:pt idx="84">
                  <c:v>-5.5490915570702981</c:v>
                </c:pt>
                <c:pt idx="85">
                  <c:v>-6.1446255078855927</c:v>
                </c:pt>
                <c:pt idx="86">
                  <c:v>-6.7401594587008802</c:v>
                </c:pt>
                <c:pt idx="87">
                  <c:v>-7.3356934095161677</c:v>
                </c:pt>
                <c:pt idx="88">
                  <c:v>-7.9312273603314623</c:v>
                </c:pt>
                <c:pt idx="89">
                  <c:v>-8.5267613111467497</c:v>
                </c:pt>
                <c:pt idx="90">
                  <c:v>-9.1222952619620372</c:v>
                </c:pt>
                <c:pt idx="91">
                  <c:v>-9.7178292127773318</c:v>
                </c:pt>
                <c:pt idx="92">
                  <c:v>-10.313363163592619</c:v>
                </c:pt>
                <c:pt idx="93">
                  <c:v>-10.908897114407907</c:v>
                </c:pt>
                <c:pt idx="94">
                  <c:v>-11.504431065223201</c:v>
                </c:pt>
                <c:pt idx="95">
                  <c:v>-12.099965016038489</c:v>
                </c:pt>
                <c:pt idx="96">
                  <c:v>-12.695498966853776</c:v>
                </c:pt>
                <c:pt idx="97">
                  <c:v>-13.291032917669071</c:v>
                </c:pt>
                <c:pt idx="98">
                  <c:v>-13.886566868484358</c:v>
                </c:pt>
                <c:pt idx="99">
                  <c:v>-14.482100819299653</c:v>
                </c:pt>
                <c:pt idx="100">
                  <c:v>-15.07763477011494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D6C2-4299-B423-A034D671B8F2}"/>
            </c:ext>
          </c:extLst>
        </c:ser>
        <c:ser>
          <c:idx val="0"/>
          <c:order val="1"/>
          <c:tx>
            <c:strRef>
              <c:f>Scenarios!$L$2</c:f>
              <c:strCache>
                <c:ptCount val="1"/>
                <c:pt idx="0">
                  <c:v>Projected global CO2 emissions with linear decrease of 0.635 Gt CO2 per year</c:v>
                </c:pt>
              </c:strCache>
            </c:strRef>
          </c:tx>
          <c:spPr>
            <a:ln w="19050" cap="rnd">
              <a:solidFill>
                <a:schemeClr val="accent5"/>
              </a:solidFill>
              <a:prstDash val="solid"/>
              <a:round/>
            </a:ln>
            <a:effectLst/>
          </c:spPr>
          <c:marker>
            <c:symbol val="none"/>
          </c:marker>
          <c:errBars>
            <c:errDir val="y"/>
            <c:errBarType val="plus"/>
            <c:errValType val="cust"/>
            <c:noEndCap val="1"/>
            <c:plus>
              <c:numRef>
                <c:f>Scenarios!$O$3:$O$103</c:f>
                <c:numCache>
                  <c:formatCode>General</c:formatCode>
                  <c:ptCount val="101"/>
                  <c:pt idx="14">
                    <c:v>0</c:v>
                  </c:pt>
                  <c:pt idx="15">
                    <c:v>3.9205203599756544E-2</c:v>
                  </c:pt>
                  <c:pt idx="16">
                    <c:v>7.8410407199498877E-2</c:v>
                  </c:pt>
                  <c:pt idx="17">
                    <c:v>0.11761561079925542</c:v>
                  </c:pt>
                  <c:pt idx="18">
                    <c:v>0.15682081439900486</c:v>
                  </c:pt>
                  <c:pt idx="19">
                    <c:v>0.1960260179987543</c:v>
                  </c:pt>
                  <c:pt idx="20">
                    <c:v>0.23523122159850374</c:v>
                  </c:pt>
                  <c:pt idx="21">
                    <c:v>0.27443642519825318</c:v>
                  </c:pt>
                  <c:pt idx="22">
                    <c:v>0.31364162879800261</c:v>
                  </c:pt>
                  <c:pt idx="23">
                    <c:v>0.35284683239775561</c:v>
                  </c:pt>
                  <c:pt idx="24">
                    <c:v>0.39205203599750504</c:v>
                  </c:pt>
                  <c:pt idx="25">
                    <c:v>0.43125723959725448</c:v>
                  </c:pt>
                  <c:pt idx="26">
                    <c:v>0.47046244319700747</c:v>
                  </c:pt>
                  <c:pt idx="27">
                    <c:v>0.50966764679676047</c:v>
                  </c:pt>
                  <c:pt idx="28">
                    <c:v>0.54887285039650635</c:v>
                  </c:pt>
                  <c:pt idx="29">
                    <c:v>0.58807805399625934</c:v>
                  </c:pt>
                  <c:pt idx="30">
                    <c:v>0.62728325759600523</c:v>
                  </c:pt>
                  <c:pt idx="31">
                    <c:v>0.66648846119576177</c:v>
                  </c:pt>
                  <c:pt idx="32">
                    <c:v>0.70569366479550766</c:v>
                  </c:pt>
                  <c:pt idx="33">
                    <c:v>0.74489886839526065</c:v>
                  </c:pt>
                  <c:pt idx="34">
                    <c:v>0.78410407199501009</c:v>
                  </c:pt>
                  <c:pt idx="35">
                    <c:v>0.82330927559476308</c:v>
                  </c:pt>
                  <c:pt idx="36">
                    <c:v>0.86251447919450897</c:v>
                  </c:pt>
                  <c:pt idx="37">
                    <c:v>0.90171968279426551</c:v>
                  </c:pt>
                  <c:pt idx="38">
                    <c:v>0.94092488639401495</c:v>
                  </c:pt>
                  <c:pt idx="39">
                    <c:v>0.98013008999376439</c:v>
                  </c:pt>
                  <c:pt idx="40">
                    <c:v>1.0193352935935174</c:v>
                  </c:pt>
                  <c:pt idx="41">
                    <c:v>1.0585404971932668</c:v>
                  </c:pt>
                  <c:pt idx="42">
                    <c:v>1.0977457007930163</c:v>
                  </c:pt>
                  <c:pt idx="43">
                    <c:v>1.1369509043927657</c:v>
                  </c:pt>
                  <c:pt idx="44">
                    <c:v>1.1761561079925151</c:v>
                  </c:pt>
                  <c:pt idx="45">
                    <c:v>1.2153613115922681</c:v>
                  </c:pt>
                  <c:pt idx="46">
                    <c:v>1.2545665151920176</c:v>
                  </c:pt>
                  <c:pt idx="47">
                    <c:v>1.293771718791767</c:v>
                  </c:pt>
                  <c:pt idx="48">
                    <c:v>1.33297692239152</c:v>
                  </c:pt>
                  <c:pt idx="49">
                    <c:v>1.3721821259912694</c:v>
                  </c:pt>
                  <c:pt idx="50">
                    <c:v>1.4113873295910189</c:v>
                  </c:pt>
                  <c:pt idx="51">
                    <c:v>1.4505925331907683</c:v>
                  </c:pt>
                  <c:pt idx="52">
                    <c:v>1.4897977367905213</c:v>
                  </c:pt>
                  <c:pt idx="53">
                    <c:v>1.5290029403902707</c:v>
                  </c:pt>
                  <c:pt idx="54">
                    <c:v>1.5682081439900202</c:v>
                  </c:pt>
                  <c:pt idx="55">
                    <c:v>1.6074133475897732</c:v>
                  </c:pt>
                  <c:pt idx="56">
                    <c:v>1.6466185511895226</c:v>
                  </c:pt>
                  <c:pt idx="57">
                    <c:v>1.685823754789272</c:v>
                  </c:pt>
                  <c:pt idx="58">
                    <c:v>1.7250289583890215</c:v>
                  </c:pt>
                  <c:pt idx="59">
                    <c:v>1.7642341619887745</c:v>
                  </c:pt>
                  <c:pt idx="60">
                    <c:v>1.8034393655885239</c:v>
                  </c:pt>
                  <c:pt idx="61">
                    <c:v>1.8426445691882734</c:v>
                  </c:pt>
                  <c:pt idx="62">
                    <c:v>1.8818497727880299</c:v>
                  </c:pt>
                  <c:pt idx="63">
                    <c:v>1.9210549763877793</c:v>
                  </c:pt>
                  <c:pt idx="64">
                    <c:v>1.9602601799875288</c:v>
                  </c:pt>
                  <c:pt idx="65">
                    <c:v>1.9994653835872747</c:v>
                  </c:pt>
                  <c:pt idx="66">
                    <c:v>2.0386705871870312</c:v>
                  </c:pt>
                  <c:pt idx="67">
                    <c:v>2.0778757907867771</c:v>
                  </c:pt>
                  <c:pt idx="68">
                    <c:v>2.1170809943865336</c:v>
                  </c:pt>
                  <c:pt idx="69">
                    <c:v>2.156286197986276</c:v>
                  </c:pt>
                  <c:pt idx="70">
                    <c:v>2.1954914015860325</c:v>
                  </c:pt>
                  <c:pt idx="71">
                    <c:v>2.2346966051857819</c:v>
                  </c:pt>
                  <c:pt idx="72">
                    <c:v>2.2739018087855314</c:v>
                  </c:pt>
                  <c:pt idx="73">
                    <c:v>2.3131070123852808</c:v>
                  </c:pt>
                  <c:pt idx="74">
                    <c:v>2.3523122159850303</c:v>
                  </c:pt>
                  <c:pt idx="75">
                    <c:v>2.3915174195847797</c:v>
                  </c:pt>
                  <c:pt idx="76">
                    <c:v>2.4307226231845362</c:v>
                  </c:pt>
                  <c:pt idx="77">
                    <c:v>2.4699278267842786</c:v>
                  </c:pt>
                  <c:pt idx="78">
                    <c:v>2.5091330303840351</c:v>
                  </c:pt>
                  <c:pt idx="79">
                    <c:v>2.5483382339837917</c:v>
                  </c:pt>
                  <c:pt idx="80">
                    <c:v>2.587543437583534</c:v>
                  </c:pt>
                  <c:pt idx="81">
                    <c:v>2.6267486411832905</c:v>
                  </c:pt>
                  <c:pt idx="82">
                    <c:v>2.66595384478304</c:v>
                  </c:pt>
                  <c:pt idx="83">
                    <c:v>2.7051590483827894</c:v>
                  </c:pt>
                  <c:pt idx="84">
                    <c:v>2.7443642519825389</c:v>
                  </c:pt>
                  <c:pt idx="85">
                    <c:v>2.7835694555822883</c:v>
                  </c:pt>
                  <c:pt idx="86">
                    <c:v>2.8227746591820377</c:v>
                  </c:pt>
                  <c:pt idx="87">
                    <c:v>2.8619798627817943</c:v>
                  </c:pt>
                  <c:pt idx="88">
                    <c:v>2.9011850663815366</c:v>
                  </c:pt>
                  <c:pt idx="89">
                    <c:v>2.9403902699812932</c:v>
                  </c:pt>
                  <c:pt idx="90">
                    <c:v>2.9795954735810426</c:v>
                  </c:pt>
                  <c:pt idx="91">
                    <c:v>3.018800677180792</c:v>
                  </c:pt>
                  <c:pt idx="92">
                    <c:v>3.0580058807805415</c:v>
                  </c:pt>
                  <c:pt idx="93">
                    <c:v>3.097211084380298</c:v>
                  </c:pt>
                  <c:pt idx="94">
                    <c:v>3.1364162879800404</c:v>
                  </c:pt>
                  <c:pt idx="95">
                    <c:v>3.1756214915797969</c:v>
                  </c:pt>
                  <c:pt idx="96">
                    <c:v>3.2148266951795463</c:v>
                  </c:pt>
                  <c:pt idx="97">
                    <c:v>3.2540318987792958</c:v>
                  </c:pt>
                  <c:pt idx="98">
                    <c:v>3.2932371023790452</c:v>
                  </c:pt>
                  <c:pt idx="99">
                    <c:v>3.3324423059787946</c:v>
                  </c:pt>
                  <c:pt idx="100">
                    <c:v>3.3716475095785441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85725" cap="flat" cmpd="sng" algn="ctr">
                <a:solidFill>
                  <a:schemeClr val="accent5">
                    <a:lumMod val="60000"/>
                    <a:lumOff val="40000"/>
                  </a:schemeClr>
                </a:solidFill>
                <a:round/>
              </a:ln>
              <a:effectLst/>
            </c:spPr>
          </c:errBars>
          <c:val>
            <c:numRef>
              <c:f>Scenarios!$L$3:$L$103</c:f>
              <c:numCache>
                <c:formatCode>0.00</c:formatCode>
                <c:ptCount val="101"/>
                <c:pt idx="14">
                  <c:v>36.138285000000003</c:v>
                </c:pt>
                <c:pt idx="15">
                  <c:v>35.503545845584959</c:v>
                </c:pt>
                <c:pt idx="16">
                  <c:v>34.868806691169922</c:v>
                </c:pt>
                <c:pt idx="17">
                  <c:v>34.234067536754878</c:v>
                </c:pt>
                <c:pt idx="18">
                  <c:v>33.599328382339841</c:v>
                </c:pt>
                <c:pt idx="19">
                  <c:v>32.964589227924797</c:v>
                </c:pt>
                <c:pt idx="20">
                  <c:v>32.32985007350976</c:v>
                </c:pt>
                <c:pt idx="21">
                  <c:v>31.69511091909472</c:v>
                </c:pt>
                <c:pt idx="22">
                  <c:v>31.06037176467968</c:v>
                </c:pt>
                <c:pt idx="23">
                  <c:v>30.425632610264639</c:v>
                </c:pt>
                <c:pt idx="24">
                  <c:v>29.790893455849599</c:v>
                </c:pt>
                <c:pt idx="25">
                  <c:v>29.156154301434558</c:v>
                </c:pt>
                <c:pt idx="26">
                  <c:v>28.521415147019518</c:v>
                </c:pt>
                <c:pt idx="27">
                  <c:v>27.886675992604474</c:v>
                </c:pt>
                <c:pt idx="28">
                  <c:v>27.251936838189437</c:v>
                </c:pt>
                <c:pt idx="29">
                  <c:v>26.617197683774393</c:v>
                </c:pt>
                <c:pt idx="30">
                  <c:v>25.982458529359356</c:v>
                </c:pt>
                <c:pt idx="31">
                  <c:v>25.347719374944312</c:v>
                </c:pt>
                <c:pt idx="32">
                  <c:v>24.712980220529275</c:v>
                </c:pt>
                <c:pt idx="33">
                  <c:v>24.078241066114231</c:v>
                </c:pt>
                <c:pt idx="34">
                  <c:v>23.443501911699194</c:v>
                </c:pt>
                <c:pt idx="35">
                  <c:v>22.80876275728415</c:v>
                </c:pt>
                <c:pt idx="36">
                  <c:v>22.174023602869113</c:v>
                </c:pt>
                <c:pt idx="37">
                  <c:v>21.539284448454069</c:v>
                </c:pt>
                <c:pt idx="38">
                  <c:v>20.904545294039028</c:v>
                </c:pt>
                <c:pt idx="39">
                  <c:v>20.269806139623988</c:v>
                </c:pt>
                <c:pt idx="40">
                  <c:v>19.635066985208947</c:v>
                </c:pt>
                <c:pt idx="41">
                  <c:v>19.000327830793907</c:v>
                </c:pt>
                <c:pt idx="42">
                  <c:v>18.365588676378866</c:v>
                </c:pt>
                <c:pt idx="43">
                  <c:v>17.730849521963826</c:v>
                </c:pt>
                <c:pt idx="44">
                  <c:v>17.096110367548786</c:v>
                </c:pt>
                <c:pt idx="45">
                  <c:v>16.461371213133745</c:v>
                </c:pt>
                <c:pt idx="46">
                  <c:v>15.826632058718705</c:v>
                </c:pt>
                <c:pt idx="47">
                  <c:v>15.191892904303664</c:v>
                </c:pt>
                <c:pt idx="48">
                  <c:v>14.557153749888624</c:v>
                </c:pt>
                <c:pt idx="49">
                  <c:v>13.922414595473583</c:v>
                </c:pt>
                <c:pt idx="50">
                  <c:v>13.287675441058543</c:v>
                </c:pt>
                <c:pt idx="51">
                  <c:v>12.652936286643502</c:v>
                </c:pt>
                <c:pt idx="52">
                  <c:v>12.018197132228462</c:v>
                </c:pt>
                <c:pt idx="53">
                  <c:v>11.383457977813421</c:v>
                </c:pt>
                <c:pt idx="54">
                  <c:v>10.748718823398381</c:v>
                </c:pt>
                <c:pt idx="55">
                  <c:v>10.11397966898334</c:v>
                </c:pt>
                <c:pt idx="56">
                  <c:v>9.4792405145682999</c:v>
                </c:pt>
                <c:pt idx="57">
                  <c:v>8.8445013601532594</c:v>
                </c:pt>
                <c:pt idx="58">
                  <c:v>8.2097622057382189</c:v>
                </c:pt>
                <c:pt idx="59">
                  <c:v>7.5750230513231784</c:v>
                </c:pt>
                <c:pt idx="60">
                  <c:v>6.940283896908138</c:v>
                </c:pt>
                <c:pt idx="61">
                  <c:v>6.3055447424930975</c:v>
                </c:pt>
                <c:pt idx="62">
                  <c:v>5.6708055880780535</c:v>
                </c:pt>
                <c:pt idx="63">
                  <c:v>5.036066433663013</c:v>
                </c:pt>
                <c:pt idx="64">
                  <c:v>4.4013272792479725</c:v>
                </c:pt>
                <c:pt idx="65">
                  <c:v>3.7665881248329356</c:v>
                </c:pt>
                <c:pt idx="66">
                  <c:v>3.1318489704178916</c:v>
                </c:pt>
                <c:pt idx="67">
                  <c:v>2.4971098160028546</c:v>
                </c:pt>
                <c:pt idx="68">
                  <c:v>1.8623706615878106</c:v>
                </c:pt>
                <c:pt idx="69">
                  <c:v>1.2276315071727737</c:v>
                </c:pt>
                <c:pt idx="70">
                  <c:v>0.59289235275772967</c:v>
                </c:pt>
                <c:pt idx="71">
                  <c:v>-4.1846801657307253E-2</c:v>
                </c:pt>
                <c:pt idx="72">
                  <c:v>-0.67658595607235128</c:v>
                </c:pt>
                <c:pt idx="73">
                  <c:v>-1.3113251104873882</c:v>
                </c:pt>
                <c:pt idx="74">
                  <c:v>-1.9460642649024322</c:v>
                </c:pt>
                <c:pt idx="75">
                  <c:v>-2.5808034193174691</c:v>
                </c:pt>
                <c:pt idx="76">
                  <c:v>-3.2155425737325132</c:v>
                </c:pt>
                <c:pt idx="77">
                  <c:v>-3.8502817281475501</c:v>
                </c:pt>
                <c:pt idx="78">
                  <c:v>-4.4850208825625941</c:v>
                </c:pt>
                <c:pt idx="79">
                  <c:v>-5.1197600369776382</c:v>
                </c:pt>
                <c:pt idx="80">
                  <c:v>-5.7544991913926751</c:v>
                </c:pt>
                <c:pt idx="81">
                  <c:v>-6.3892383458077191</c:v>
                </c:pt>
                <c:pt idx="82">
                  <c:v>-7.023977500222756</c:v>
                </c:pt>
                <c:pt idx="83">
                  <c:v>-7.6587166546378</c:v>
                </c:pt>
                <c:pt idx="84">
                  <c:v>-8.293455809052837</c:v>
                </c:pt>
                <c:pt idx="85">
                  <c:v>-8.928194963467881</c:v>
                </c:pt>
                <c:pt idx="86">
                  <c:v>-9.5629341178829179</c:v>
                </c:pt>
                <c:pt idx="87">
                  <c:v>-10.197673272297962</c:v>
                </c:pt>
                <c:pt idx="88">
                  <c:v>-10.832412426712999</c:v>
                </c:pt>
                <c:pt idx="89">
                  <c:v>-11.467151581128043</c:v>
                </c:pt>
                <c:pt idx="90">
                  <c:v>-12.10189073554308</c:v>
                </c:pt>
                <c:pt idx="91">
                  <c:v>-12.736629889958124</c:v>
                </c:pt>
                <c:pt idx="92">
                  <c:v>-13.371369044373161</c:v>
                </c:pt>
                <c:pt idx="93">
                  <c:v>-14.006108198788205</c:v>
                </c:pt>
                <c:pt idx="94">
                  <c:v>-14.640847353203242</c:v>
                </c:pt>
                <c:pt idx="95">
                  <c:v>-15.275586507618286</c:v>
                </c:pt>
                <c:pt idx="96">
                  <c:v>-15.910325662033323</c:v>
                </c:pt>
                <c:pt idx="97">
                  <c:v>-16.545064816448367</c:v>
                </c:pt>
                <c:pt idx="98">
                  <c:v>-17.179803970863404</c:v>
                </c:pt>
                <c:pt idx="99">
                  <c:v>-17.814543125278448</c:v>
                </c:pt>
                <c:pt idx="100">
                  <c:v>-18.449282279693485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D6C2-4299-B423-A034D671B8F2}"/>
            </c:ext>
          </c:extLst>
        </c:ser>
        <c:ser>
          <c:idx val="3"/>
          <c:order val="2"/>
          <c:tx>
            <c:strRef>
              <c:f>Scenarios!$J$2</c:f>
              <c:strCache>
                <c:ptCount val="1"/>
                <c:pt idx="0">
                  <c:v>Projected global CO2 emissions with exponential decrease of 3.81% p.a.</c:v>
                </c:pt>
              </c:strCache>
            </c:strRef>
          </c:tx>
          <c:spPr>
            <a:ln w="19050" cap="rnd">
              <a:solidFill>
                <a:schemeClr val="accent6">
                  <a:lumMod val="75000"/>
                </a:schemeClr>
              </a:solidFill>
              <a:prstDash val="solid"/>
              <a:round/>
            </a:ln>
            <a:effectLst/>
          </c:spPr>
          <c:marker>
            <c:symbol val="none"/>
          </c:marker>
          <c:cat>
            <c:numRef>
              <c:f>Scenarios!$G$3:$G$103</c:f>
              <c:numCache>
                <c:formatCode>General</c:formatCode>
                <c:ptCount val="101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</c:v>
                </c:pt>
                <c:pt idx="20">
                  <c:v>2020</c:v>
                </c:pt>
                <c:pt idx="21">
                  <c:v>2021</c:v>
                </c:pt>
                <c:pt idx="22">
                  <c:v>2022</c:v>
                </c:pt>
                <c:pt idx="23">
                  <c:v>2023</c:v>
                </c:pt>
                <c:pt idx="24">
                  <c:v>2024</c:v>
                </c:pt>
                <c:pt idx="25">
                  <c:v>2025</c:v>
                </c:pt>
                <c:pt idx="26">
                  <c:v>2026</c:v>
                </c:pt>
                <c:pt idx="27">
                  <c:v>2027</c:v>
                </c:pt>
                <c:pt idx="28">
                  <c:v>2028</c:v>
                </c:pt>
                <c:pt idx="29">
                  <c:v>2029</c:v>
                </c:pt>
                <c:pt idx="30">
                  <c:v>2030</c:v>
                </c:pt>
                <c:pt idx="31">
                  <c:v>2031</c:v>
                </c:pt>
                <c:pt idx="32">
                  <c:v>2032</c:v>
                </c:pt>
                <c:pt idx="33">
                  <c:v>2033</c:v>
                </c:pt>
                <c:pt idx="34">
                  <c:v>2034</c:v>
                </c:pt>
                <c:pt idx="35">
                  <c:v>2035</c:v>
                </c:pt>
                <c:pt idx="36">
                  <c:v>2036</c:v>
                </c:pt>
                <c:pt idx="37">
                  <c:v>2037</c:v>
                </c:pt>
                <c:pt idx="38">
                  <c:v>2038</c:v>
                </c:pt>
                <c:pt idx="39">
                  <c:v>2039</c:v>
                </c:pt>
                <c:pt idx="40">
                  <c:v>2040</c:v>
                </c:pt>
                <c:pt idx="41">
                  <c:v>2041</c:v>
                </c:pt>
                <c:pt idx="42">
                  <c:v>2042</c:v>
                </c:pt>
                <c:pt idx="43">
                  <c:v>2043</c:v>
                </c:pt>
                <c:pt idx="44">
                  <c:v>2044</c:v>
                </c:pt>
                <c:pt idx="45">
                  <c:v>2045</c:v>
                </c:pt>
                <c:pt idx="46">
                  <c:v>2046</c:v>
                </c:pt>
                <c:pt idx="47">
                  <c:v>2047</c:v>
                </c:pt>
                <c:pt idx="48">
                  <c:v>2048</c:v>
                </c:pt>
                <c:pt idx="49">
                  <c:v>2049</c:v>
                </c:pt>
                <c:pt idx="50">
                  <c:v>2050</c:v>
                </c:pt>
                <c:pt idx="51">
                  <c:v>2051</c:v>
                </c:pt>
                <c:pt idx="52">
                  <c:v>2052</c:v>
                </c:pt>
                <c:pt idx="53">
                  <c:v>2053</c:v>
                </c:pt>
                <c:pt idx="54">
                  <c:v>2054</c:v>
                </c:pt>
                <c:pt idx="55">
                  <c:v>2055</c:v>
                </c:pt>
                <c:pt idx="56">
                  <c:v>2056</c:v>
                </c:pt>
                <c:pt idx="57">
                  <c:v>2057</c:v>
                </c:pt>
                <c:pt idx="58">
                  <c:v>2058</c:v>
                </c:pt>
                <c:pt idx="59">
                  <c:v>2059</c:v>
                </c:pt>
                <c:pt idx="60">
                  <c:v>2060</c:v>
                </c:pt>
                <c:pt idx="61">
                  <c:v>2061</c:v>
                </c:pt>
                <c:pt idx="62">
                  <c:v>2062</c:v>
                </c:pt>
                <c:pt idx="63">
                  <c:v>2063</c:v>
                </c:pt>
                <c:pt idx="64">
                  <c:v>2064</c:v>
                </c:pt>
                <c:pt idx="65">
                  <c:v>2065</c:v>
                </c:pt>
                <c:pt idx="66">
                  <c:v>2066</c:v>
                </c:pt>
                <c:pt idx="67">
                  <c:v>2067</c:v>
                </c:pt>
                <c:pt idx="68">
                  <c:v>2068</c:v>
                </c:pt>
                <c:pt idx="69">
                  <c:v>2069</c:v>
                </c:pt>
                <c:pt idx="70">
                  <c:v>2070</c:v>
                </c:pt>
                <c:pt idx="71">
                  <c:v>2071</c:v>
                </c:pt>
                <c:pt idx="72">
                  <c:v>2072</c:v>
                </c:pt>
                <c:pt idx="73">
                  <c:v>2073</c:v>
                </c:pt>
                <c:pt idx="74">
                  <c:v>2074</c:v>
                </c:pt>
                <c:pt idx="75">
                  <c:v>2075</c:v>
                </c:pt>
                <c:pt idx="76">
                  <c:v>2076</c:v>
                </c:pt>
                <c:pt idx="77">
                  <c:v>2077</c:v>
                </c:pt>
                <c:pt idx="78">
                  <c:v>2078</c:v>
                </c:pt>
                <c:pt idx="79">
                  <c:v>2079</c:v>
                </c:pt>
                <c:pt idx="80">
                  <c:v>2080</c:v>
                </c:pt>
                <c:pt idx="81">
                  <c:v>2081</c:v>
                </c:pt>
                <c:pt idx="82">
                  <c:v>2082</c:v>
                </c:pt>
                <c:pt idx="83">
                  <c:v>2083</c:v>
                </c:pt>
                <c:pt idx="84">
                  <c:v>2084</c:v>
                </c:pt>
                <c:pt idx="85">
                  <c:v>2085</c:v>
                </c:pt>
                <c:pt idx="86">
                  <c:v>2086</c:v>
                </c:pt>
                <c:pt idx="87">
                  <c:v>2087</c:v>
                </c:pt>
                <c:pt idx="88">
                  <c:v>2088</c:v>
                </c:pt>
                <c:pt idx="89">
                  <c:v>2089</c:v>
                </c:pt>
                <c:pt idx="90">
                  <c:v>2090</c:v>
                </c:pt>
                <c:pt idx="91">
                  <c:v>2091</c:v>
                </c:pt>
                <c:pt idx="92">
                  <c:v>2092</c:v>
                </c:pt>
                <c:pt idx="93">
                  <c:v>2093</c:v>
                </c:pt>
                <c:pt idx="94">
                  <c:v>2094</c:v>
                </c:pt>
                <c:pt idx="95">
                  <c:v>2095</c:v>
                </c:pt>
                <c:pt idx="96">
                  <c:v>2096</c:v>
                </c:pt>
                <c:pt idx="97">
                  <c:v>2097</c:v>
                </c:pt>
                <c:pt idx="98">
                  <c:v>2098</c:v>
                </c:pt>
                <c:pt idx="99">
                  <c:v>2099</c:v>
                </c:pt>
                <c:pt idx="100">
                  <c:v>2100</c:v>
                </c:pt>
              </c:numCache>
            </c:numRef>
          </c:cat>
          <c:val>
            <c:numRef>
              <c:f>Scenarios!$J$3:$J$103</c:f>
              <c:numCache>
                <c:formatCode>0.00</c:formatCode>
                <c:ptCount val="101"/>
                <c:pt idx="14">
                  <c:v>36.138285000000003</c:v>
                </c:pt>
                <c:pt idx="15">
                  <c:v>34.761416341500002</c:v>
                </c:pt>
                <c:pt idx="16">
                  <c:v>33.437006378888853</c:v>
                </c:pt>
                <c:pt idx="17">
                  <c:v>32.163056435853186</c:v>
                </c:pt>
                <c:pt idx="18">
                  <c:v>30.937643985647178</c:v>
                </c:pt>
                <c:pt idx="19">
                  <c:v>29.758919749794021</c:v>
                </c:pt>
                <c:pt idx="20">
                  <c:v>28.625104907326868</c:v>
                </c:pt>
                <c:pt idx="21">
                  <c:v>27.534488410357714</c:v>
                </c:pt>
                <c:pt idx="22">
                  <c:v>26.485424401923083</c:v>
                </c:pt>
                <c:pt idx="23">
                  <c:v>25.476329732209813</c:v>
                </c:pt>
                <c:pt idx="24">
                  <c:v>24.505681569412619</c:v>
                </c:pt>
                <c:pt idx="25">
                  <c:v>23.572015101618</c:v>
                </c:pt>
                <c:pt idx="26">
                  <c:v>22.673921326246354</c:v>
                </c:pt>
                <c:pt idx="27">
                  <c:v>21.810044923716369</c:v>
                </c:pt>
                <c:pt idx="28">
                  <c:v>20.979082212122776</c:v>
                </c:pt>
                <c:pt idx="29">
                  <c:v>20.179779179840899</c:v>
                </c:pt>
                <c:pt idx="30">
                  <c:v>19.410929593088962</c:v>
                </c:pt>
                <c:pt idx="31">
                  <c:v>18.671373175592272</c:v>
                </c:pt>
                <c:pt idx="32">
                  <c:v>17.959993857602207</c:v>
                </c:pt>
                <c:pt idx="33">
                  <c:v>17.275718091627564</c:v>
                </c:pt>
                <c:pt idx="34">
                  <c:v>16.617513232336552</c:v>
                </c:pt>
                <c:pt idx="35">
                  <c:v>15.984385978184529</c:v>
                </c:pt>
                <c:pt idx="36">
                  <c:v>15.375380872415697</c:v>
                </c:pt>
                <c:pt idx="37">
                  <c:v>14.789578861176658</c:v>
                </c:pt>
                <c:pt idx="38">
                  <c:v>14.226095906565826</c:v>
                </c:pt>
                <c:pt idx="39">
                  <c:v>13.684081652525668</c:v>
                </c:pt>
                <c:pt idx="40">
                  <c:v>13.16271814156444</c:v>
                </c:pt>
                <c:pt idx="41">
                  <c:v>12.661218580370834</c:v>
                </c:pt>
                <c:pt idx="42">
                  <c:v>12.178826152458704</c:v>
                </c:pt>
                <c:pt idx="43">
                  <c:v>11.714812876050027</c:v>
                </c:pt>
                <c:pt idx="44">
                  <c:v>11.268478505472521</c:v>
                </c:pt>
                <c:pt idx="45">
                  <c:v>10.839149474414018</c:v>
                </c:pt>
                <c:pt idx="46">
                  <c:v>10.426177879438844</c:v>
                </c:pt>
                <c:pt idx="47">
                  <c:v>10.028940502232224</c:v>
                </c:pt>
                <c:pt idx="48">
                  <c:v>9.6468378690971761</c:v>
                </c:pt>
                <c:pt idx="49">
                  <c:v>9.2792933462845735</c:v>
                </c:pt>
                <c:pt idx="50">
                  <c:v>8.9257522697911309</c:v>
                </c:pt>
                <c:pt idx="51">
                  <c:v>8.5856811083120892</c:v>
                </c:pt>
                <c:pt idx="52">
                  <c:v>8.2585666580853978</c:v>
                </c:pt>
                <c:pt idx="53">
                  <c:v>7.9439152684123435</c:v>
                </c:pt>
                <c:pt idx="54">
                  <c:v>7.6412520966858333</c:v>
                </c:pt>
                <c:pt idx="55">
                  <c:v>7.3501203918021032</c:v>
                </c:pt>
                <c:pt idx="56">
                  <c:v>7.0700808048744426</c:v>
                </c:pt>
                <c:pt idx="57">
                  <c:v>6.8007107262087265</c:v>
                </c:pt>
                <c:pt idx="58">
                  <c:v>6.5416036475401738</c:v>
                </c:pt>
                <c:pt idx="59">
                  <c:v>6.2923685485688932</c:v>
                </c:pt>
                <c:pt idx="60">
                  <c:v>6.0526293068684183</c:v>
                </c:pt>
                <c:pt idx="61">
                  <c:v>5.8220241302767315</c:v>
                </c:pt>
                <c:pt idx="62">
                  <c:v>5.6002050109131876</c:v>
                </c:pt>
                <c:pt idx="63">
                  <c:v>5.3868371999973954</c:v>
                </c:pt>
                <c:pt idx="64">
                  <c:v>5.1815987026774941</c:v>
                </c:pt>
                <c:pt idx="65">
                  <c:v>4.9841797921054818</c:v>
                </c:pt>
                <c:pt idx="66">
                  <c:v>4.7942825420262629</c:v>
                </c:pt>
                <c:pt idx="67">
                  <c:v>4.6116203771750621</c:v>
                </c:pt>
                <c:pt idx="68">
                  <c:v>4.4359176408046919</c:v>
                </c:pt>
                <c:pt idx="69">
                  <c:v>4.2669091786900326</c:v>
                </c:pt>
                <c:pt idx="70">
                  <c:v>4.1043399389819424</c:v>
                </c:pt>
                <c:pt idx="71">
                  <c:v>3.9479645873067302</c:v>
                </c:pt>
                <c:pt idx="72">
                  <c:v>3.7975471365303437</c:v>
                </c:pt>
                <c:pt idx="73">
                  <c:v>3.6528605906285376</c:v>
                </c:pt>
                <c:pt idx="74">
                  <c:v>3.5136866021255901</c:v>
                </c:pt>
                <c:pt idx="75">
                  <c:v>3.3798151425846052</c:v>
                </c:pt>
                <c:pt idx="76">
                  <c:v>3.2510441856521317</c:v>
                </c:pt>
                <c:pt idx="77">
                  <c:v>3.1271794021787853</c:v>
                </c:pt>
                <c:pt idx="78">
                  <c:v>3.0080338669557736</c:v>
                </c:pt>
                <c:pt idx="79">
                  <c:v>2.8934277766247587</c:v>
                </c:pt>
                <c:pt idx="80">
                  <c:v>2.7831881783353554</c:v>
                </c:pt>
                <c:pt idx="81">
                  <c:v>2.6771487087407784</c:v>
                </c:pt>
                <c:pt idx="82">
                  <c:v>2.5751493429377548</c:v>
                </c:pt>
                <c:pt idx="83">
                  <c:v>2.4770361529718263</c:v>
                </c:pt>
                <c:pt idx="84">
                  <c:v>2.3826610755435995</c:v>
                </c:pt>
                <c:pt idx="85">
                  <c:v>2.2918816885653883</c:v>
                </c:pt>
                <c:pt idx="86">
                  <c:v>2.2045609962310468</c:v>
                </c:pt>
                <c:pt idx="87">
                  <c:v>2.1205672222746439</c:v>
                </c:pt>
                <c:pt idx="88">
                  <c:v>2.0397736111059799</c:v>
                </c:pt>
                <c:pt idx="89">
                  <c:v>1.9620582365228421</c:v>
                </c:pt>
                <c:pt idx="90">
                  <c:v>1.8873038177113217</c:v>
                </c:pt>
                <c:pt idx="91">
                  <c:v>1.8153975422565203</c:v>
                </c:pt>
                <c:pt idx="92">
                  <c:v>1.7462308958965469</c:v>
                </c:pt>
                <c:pt idx="93">
                  <c:v>1.6796994987628884</c:v>
                </c:pt>
                <c:pt idx="94">
                  <c:v>1.6157029478600222</c:v>
                </c:pt>
                <c:pt idx="95">
                  <c:v>1.5541446655465554</c:v>
                </c:pt>
                <c:pt idx="96">
                  <c:v>1.4949317537892315</c:v>
                </c:pt>
                <c:pt idx="97">
                  <c:v>1.4379748539698618</c:v>
                </c:pt>
                <c:pt idx="98">
                  <c:v>1.38318801203361</c:v>
                </c:pt>
                <c:pt idx="99">
                  <c:v>1.3304885487751295</c:v>
                </c:pt>
                <c:pt idx="100">
                  <c:v>1.279796935066797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D6C2-4299-B423-A034D671B8F2}"/>
            </c:ext>
          </c:extLst>
        </c:ser>
        <c:ser>
          <c:idx val="1"/>
          <c:order val="3"/>
          <c:tx>
            <c:strRef>
              <c:f>Scenarios!$M$2</c:f>
              <c:strCache>
                <c:ptCount val="1"/>
                <c:pt idx="0">
                  <c:v>Projected global CO2 emissions with exponential decrease of 4.62% p.a.</c:v>
                </c:pt>
              </c:strCache>
            </c:strRef>
          </c:tx>
          <c:spPr>
            <a:ln w="19050" cap="rnd">
              <a:solidFill>
                <a:schemeClr val="accent6">
                  <a:lumMod val="75000"/>
                </a:schemeClr>
              </a:solidFill>
              <a:prstDash val="solid"/>
              <a:round/>
            </a:ln>
            <a:effectLst/>
          </c:spPr>
          <c:marker>
            <c:symbol val="none"/>
          </c:marker>
          <c:errBars>
            <c:errDir val="y"/>
            <c:errBarType val="plus"/>
            <c:errValType val="cust"/>
            <c:noEndCap val="1"/>
            <c:plus>
              <c:numRef>
                <c:f>Scenarios!$P$3:$P$103</c:f>
                <c:numCache>
                  <c:formatCode>General</c:formatCode>
                  <c:ptCount val="101"/>
                  <c:pt idx="14">
                    <c:v>0</c:v>
                  </c:pt>
                  <c:pt idx="15">
                    <c:v>0.2927201084999993</c:v>
                  </c:pt>
                  <c:pt idx="16">
                    <c:v>0.56076391185344932</c:v>
                  </c:pt>
                  <c:pt idx="17">
                    <c:v>0.80569637079481993</c:v>
                  </c:pt>
                  <c:pt idx="18">
                    <c:v>1.0289939555945082</c:v>
                  </c:pt>
                  <c:pt idx="19">
                    <c:v>1.2320493511297848</c:v>
                  </c:pt>
                  <c:pt idx="20">
                    <c:v>1.4161759210809208</c:v>
                  </c:pt>
                  <c:pt idx="21">
                    <c:v>1.5826119432763299</c:v>
                  </c:pt>
                  <c:pt idx="22">
                    <c:v>1.7325246276208617</c:v>
                  </c:pt>
                  <c:pt idx="23">
                    <c:v>1.8670139274803539</c:v>
                  </c:pt>
                  <c:pt idx="24">
                    <c:v>1.9871161548616634</c:v>
                  </c:pt>
                  <c:pt idx="25">
                    <c:v>2.0938074092192984</c:v>
                  </c:pt>
                  <c:pt idx="26">
                    <c:v>2.1880068292364747</c:v>
                  </c:pt>
                  <c:pt idx="27">
                    <c:v>2.2705796764683441</c:v>
                  </c:pt>
                  <c:pt idx="28">
                    <c:v>2.342340259297611</c:v>
                  </c:pt>
                  <c:pt idx="29">
                    <c:v>2.4040547052362555</c:v>
                  </c:pt>
                  <c:pt idx="30">
                    <c:v>2.4564435892110517</c:v>
                  </c:pt>
                  <c:pt idx="31">
                    <c:v>2.5001844250935221</c:v>
                  </c:pt>
                  <c:pt idx="32">
                    <c:v>2.5359140273764993</c:v>
                  </c:pt>
                  <c:pt idx="33">
                    <c:v>2.5642307495582841</c:v>
                  </c:pt>
                  <c:pt idx="34">
                    <c:v>2.5856966054708739</c:v>
                  </c:pt>
                  <c:pt idx="35">
                    <c:v>2.600839279480045</c:v>
                  </c:pt>
                  <c:pt idx="36">
                    <c:v>2.6101540311913602</c:v>
                  </c:pt>
                  <c:pt idx="37">
                    <c:v>2.6141055000168851</c:v>
                  </c:pt>
                  <c:pt idx="38">
                    <c:v>2.6131294146916346</c:v>
                  </c:pt>
                  <c:pt idx="39">
                    <c:v>2.6076342125760643</c:v>
                  </c:pt>
                  <c:pt idx="40">
                    <c:v>2.5980025733405085</c:v>
                  </c:pt>
                  <c:pt idx="41">
                    <c:v>2.5845928713988489</c:v>
                  </c:pt>
                  <c:pt idx="42">
                    <c:v>2.5677405512412257</c:v>
                  </c:pt>
                  <c:pt idx="43">
                    <c:v>2.5477594296087958</c:v>
                  </c:pt>
                  <c:pt idx="44">
                    <c:v>2.5249429282568734</c:v>
                  </c:pt>
                  <c:pt idx="45">
                    <c:v>2.4995652408657332</c:v>
                  </c:pt>
                  <c:pt idx="46">
                    <c:v>2.47188243748049</c:v>
                  </c:pt>
                  <c:pt idx="47">
                    <c:v>2.4421335096923462</c:v>
                  </c:pt>
                  <c:pt idx="48">
                    <c:v>2.4105413596126404</c:v>
                  </c:pt>
                  <c:pt idx="49">
                    <c:v>2.3773137355382232</c:v>
                  </c:pt>
                  <c:pt idx="50">
                    <c:v>2.342644117061262</c:v>
                  </c:pt>
                  <c:pt idx="51">
                    <c:v>2.3067125522383405</c:v>
                  </c:pt>
                  <c:pt idx="52">
                    <c:v>2.2696864493022568</c:v>
                  </c:pt>
                  <c:pt idx="53">
                    <c:v>2.2317213252749841</c:v>
                  </c:pt>
                  <c:pt idx="54">
                    <c:v>2.1929615137214196</c:v>
                  </c:pt>
                  <c:pt idx="55">
                    <c:v>2.1535408337706459</c:v>
                  </c:pt>
                  <c:pt idx="56">
                    <c:v>2.1135832224240385</c:v>
                  </c:pt>
                  <c:pt idx="57">
                    <c:v>2.0732033320675312</c:v>
                  </c:pt>
                  <c:pt idx="58">
                    <c:v>2.0325070950083015</c:v>
                  </c:pt>
                  <c:pt idx="59">
                    <c:v>1.9915922567639939</c:v>
                  </c:pt>
                  <c:pt idx="60">
                    <c:v>1.9505488797449058</c:v>
                  </c:pt>
                  <c:pt idx="61">
                    <c:v>1.9094598188863254</c:v>
                  </c:pt>
                  <c:pt idx="62">
                    <c:v>1.8684011707090185</c:v>
                  </c:pt>
                  <c:pt idx="63">
                    <c:v>1.827442697210659</c:v>
                  </c:pt>
                  <c:pt idx="64">
                    <c:v>1.7866482259195049</c:v>
                  </c:pt>
                  <c:pt idx="65">
                    <c:v>1.7460760273737117</c:v>
                  </c:pt>
                  <c:pt idx="66">
                    <c:v>1.7057791712251005</c:v>
                  </c:pt>
                  <c:pt idx="67">
                    <c:v>1.6658058621049134</c:v>
                  </c:pt>
                  <c:pt idx="68">
                    <c:v>1.626199756330784</c:v>
                  </c:pt>
                  <c:pt idx="69">
                    <c:v>1.5870002604788191</c:v>
                  </c:pt>
                  <c:pt idx="70">
                    <c:v>1.5482428127920871</c:v>
                  </c:pt>
                  <c:pt idx="71">
                    <c:v>1.5099591483468462</c:v>
                  </c:pt>
                  <c:pt idx="72">
                    <c:v>1.4721775488504063</c:v>
                  </c:pt>
                  <c:pt idx="73">
                    <c:v>1.4349230778994135</c:v>
                  </c:pt>
                  <c:pt idx="74">
                    <c:v>1.3982178024845515</c:v>
                  </c:pt>
                  <c:pt idx="75">
                    <c:v>1.3620810014869829</c:v>
                  </c:pt>
                  <c:pt idx="76">
                    <c:v>1.3265293618732195</c:v>
                  </c:pt>
                  <c:pt idx="77">
                    <c:v>1.2915771632584589</c:v>
                  </c:pt>
                  <c:pt idx="78">
                    <c:v>1.2572364514735663</c:v>
                  </c:pt>
                  <c:pt idx="79">
                    <c:v>1.2235172017378295</c:v>
                  </c:pt>
                  <c:pt idx="80">
                    <c:v>1.1904274720082024</c:v>
                  </c:pt>
                  <c:pt idx="81">
                    <c:v>1.15797354704594</c:v>
                  </c:pt>
                  <c:pt idx="82">
                    <c:v>1.126160073713218</c:v>
                  </c:pt>
                  <c:pt idx="83">
                    <c:v>1.0949901879854631</c:v>
                  </c:pt>
                  <c:pt idx="84">
                    <c:v>1.0644656341396064</c:v>
                  </c:pt>
                  <c:pt idx="85">
                    <c:v>1.0345868765542596</c:v>
                  </c:pt>
                  <c:pt idx="86">
                    <c:v>1.0053532045348323</c:v>
                  </c:pt>
                  <c:pt idx="87">
                    <c:v>0.97676283055479463</c:v>
                  </c:pt>
                  <c:pt idx="88">
                    <c:v>0.94881298228358757</c:v>
                  </c:pt>
                  <c:pt idx="89">
                    <c:v>0.92149998875204431</c:v>
                  </c:pt>
                  <c:pt idx="90">
                    <c:v>0.8948193609875349</c:v>
                  </c:pt>
                  <c:pt idx="91">
                    <c:v>0.86876586743337247</c:v>
                  </c:pt>
                  <c:pt idx="92">
                    <c:v>0.84333360445022854</c:v>
                  </c:pt>
                  <c:pt idx="93">
                    <c:v>0.81851606218138995</c:v>
                  </c:pt>
                  <c:pt idx="94">
                    <c:v>0.79430618604858905</c:v>
                  </c:pt>
                  <c:pt idx="95">
                    <c:v>0.77069643413081046</c:v>
                  </c:pt>
                  <c:pt idx="96">
                    <c:v>0.74767883066489393</c:v>
                  </c:pt>
                  <c:pt idx="97">
                    <c:v>0.72524501589386869</c:v>
                  </c:pt>
                  <c:pt idx="98">
                    <c:v>0.70338629247672779</c:v>
                  </c:pt>
                  <c:pt idx="99">
                    <c:v>0.68209366866177523</c:v>
                  </c:pt>
                  <c:pt idx="100">
                    <c:v>0.66135789841467985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88900" cap="flat" cmpd="sng" algn="ctr">
                <a:solidFill>
                  <a:schemeClr val="accent6">
                    <a:lumMod val="60000"/>
                    <a:lumOff val="40000"/>
                  </a:schemeClr>
                </a:solidFill>
                <a:round/>
              </a:ln>
              <a:effectLst/>
            </c:spPr>
          </c:errBars>
          <c:val>
            <c:numRef>
              <c:f>Scenarios!$M$3:$M$103</c:f>
              <c:numCache>
                <c:formatCode>0.00</c:formatCode>
                <c:ptCount val="101"/>
                <c:pt idx="14">
                  <c:v>36.138285000000003</c:v>
                </c:pt>
                <c:pt idx="15">
                  <c:v>34.468696233000003</c:v>
                </c:pt>
                <c:pt idx="16">
                  <c:v>32.876242467035404</c:v>
                </c:pt>
                <c:pt idx="17">
                  <c:v>31.357360065058366</c:v>
                </c:pt>
                <c:pt idx="18">
                  <c:v>29.908650030052669</c:v>
                </c:pt>
                <c:pt idx="19">
                  <c:v>28.526870398664236</c:v>
                </c:pt>
                <c:pt idx="20">
                  <c:v>27.208928986245947</c:v>
                </c:pt>
                <c:pt idx="21">
                  <c:v>25.951876467081384</c:v>
                </c:pt>
                <c:pt idx="22">
                  <c:v>24.752899774302222</c:v>
                </c:pt>
                <c:pt idx="23">
                  <c:v>23.609315804729459</c:v>
                </c:pt>
                <c:pt idx="24">
                  <c:v>22.518565414550956</c:v>
                </c:pt>
                <c:pt idx="25">
                  <c:v>21.478207692398701</c:v>
                </c:pt>
                <c:pt idx="26">
                  <c:v>20.48591449700988</c:v>
                </c:pt>
                <c:pt idx="27">
                  <c:v>19.539465247248025</c:v>
                </c:pt>
                <c:pt idx="28">
                  <c:v>18.636741952825165</c:v>
                </c:pt>
                <c:pt idx="29">
                  <c:v>17.775724474604644</c:v>
                </c:pt>
                <c:pt idx="30">
                  <c:v>16.954486003877911</c:v>
                </c:pt>
                <c:pt idx="31">
                  <c:v>16.17118875049875</c:v>
                </c:pt>
                <c:pt idx="32">
                  <c:v>15.424079830225708</c:v>
                </c:pt>
                <c:pt idx="33">
                  <c:v>14.71148734206928</c:v>
                </c:pt>
                <c:pt idx="34">
                  <c:v>14.031816626865679</c:v>
                </c:pt>
                <c:pt idx="35">
                  <c:v>13.383546698704484</c:v>
                </c:pt>
                <c:pt idx="36">
                  <c:v>12.765226841224337</c:v>
                </c:pt>
                <c:pt idx="37">
                  <c:v>12.175473361159773</c:v>
                </c:pt>
                <c:pt idx="38">
                  <c:v>11.612966491874191</c:v>
                </c:pt>
                <c:pt idx="39">
                  <c:v>11.076447439949604</c:v>
                </c:pt>
                <c:pt idx="40">
                  <c:v>10.564715568223932</c:v>
                </c:pt>
                <c:pt idx="41">
                  <c:v>10.076625708971985</c:v>
                </c:pt>
                <c:pt idx="42">
                  <c:v>9.6110856012174786</c:v>
                </c:pt>
                <c:pt idx="43">
                  <c:v>9.1670534464412317</c:v>
                </c:pt>
                <c:pt idx="44">
                  <c:v>8.7435355772156473</c:v>
                </c:pt>
                <c:pt idx="45">
                  <c:v>8.339584233548285</c:v>
                </c:pt>
                <c:pt idx="46">
                  <c:v>7.9542954419583545</c:v>
                </c:pt>
                <c:pt idx="47">
                  <c:v>7.586806992539878</c:v>
                </c:pt>
                <c:pt idx="48">
                  <c:v>7.2362965094845357</c:v>
                </c:pt>
                <c:pt idx="49">
                  <c:v>6.9019796107463502</c:v>
                </c:pt>
                <c:pt idx="50">
                  <c:v>6.5831081527298689</c:v>
                </c:pt>
                <c:pt idx="51">
                  <c:v>6.2789685560737487</c:v>
                </c:pt>
                <c:pt idx="52">
                  <c:v>5.988880208783141</c:v>
                </c:pt>
                <c:pt idx="53">
                  <c:v>5.7121939431373594</c:v>
                </c:pt>
                <c:pt idx="54">
                  <c:v>5.4482905829644137</c:v>
                </c:pt>
                <c:pt idx="55">
                  <c:v>5.1965795580314573</c:v>
                </c:pt>
                <c:pt idx="56">
                  <c:v>4.9564975824504041</c:v>
                </c:pt>
                <c:pt idx="57">
                  <c:v>4.7275073941411954</c:v>
                </c:pt>
                <c:pt idx="58">
                  <c:v>4.5090965525318722</c:v>
                </c:pt>
                <c:pt idx="59">
                  <c:v>4.3007762918048993</c:v>
                </c:pt>
                <c:pt idx="60">
                  <c:v>4.1020804271235125</c:v>
                </c:pt>
                <c:pt idx="61">
                  <c:v>3.9125643113904061</c:v>
                </c:pt>
                <c:pt idx="62">
                  <c:v>3.7318038402041691</c:v>
                </c:pt>
                <c:pt idx="63">
                  <c:v>3.5593945027867364</c:v>
                </c:pt>
                <c:pt idx="64">
                  <c:v>3.3949504767579892</c:v>
                </c:pt>
                <c:pt idx="65">
                  <c:v>3.2381037647317701</c:v>
                </c:pt>
                <c:pt idx="66">
                  <c:v>3.0885033708011624</c:v>
                </c:pt>
                <c:pt idx="67">
                  <c:v>2.9458145150701487</c:v>
                </c:pt>
                <c:pt idx="68">
                  <c:v>2.8097178844739079</c:v>
                </c:pt>
                <c:pt idx="69">
                  <c:v>2.6799089182112135</c:v>
                </c:pt>
                <c:pt idx="70">
                  <c:v>2.5560971261898553</c:v>
                </c:pt>
                <c:pt idx="71">
                  <c:v>2.438005438959884</c:v>
                </c:pt>
                <c:pt idx="72">
                  <c:v>2.3253695876799374</c:v>
                </c:pt>
                <c:pt idx="73">
                  <c:v>2.2179375127291241</c:v>
                </c:pt>
                <c:pt idx="74">
                  <c:v>2.1154687996410386</c:v>
                </c:pt>
                <c:pt idx="75">
                  <c:v>2.0177341410976224</c:v>
                </c:pt>
                <c:pt idx="76">
                  <c:v>1.9245148237789123</c:v>
                </c:pt>
                <c:pt idx="77">
                  <c:v>1.8356022389203264</c:v>
                </c:pt>
                <c:pt idx="78">
                  <c:v>1.7507974154822072</c:v>
                </c:pt>
                <c:pt idx="79">
                  <c:v>1.6699105748869292</c:v>
                </c:pt>
                <c:pt idx="80">
                  <c:v>1.5927607063271529</c:v>
                </c:pt>
                <c:pt idx="81">
                  <c:v>1.5191751616948383</c:v>
                </c:pt>
                <c:pt idx="82">
                  <c:v>1.4489892692245367</c:v>
                </c:pt>
                <c:pt idx="83">
                  <c:v>1.3820459649863632</c:v>
                </c:pt>
                <c:pt idx="84">
                  <c:v>1.3181954414039931</c:v>
                </c:pt>
                <c:pt idx="85">
                  <c:v>1.2572948120111287</c:v>
                </c:pt>
                <c:pt idx="86">
                  <c:v>1.1992077916962145</c:v>
                </c:pt>
                <c:pt idx="87">
                  <c:v>1.1438043917198493</c:v>
                </c:pt>
                <c:pt idx="88">
                  <c:v>1.0909606288223923</c:v>
                </c:pt>
                <c:pt idx="89">
                  <c:v>1.0405582477707978</c:v>
                </c:pt>
                <c:pt idx="90">
                  <c:v>0.99248445672378682</c:v>
                </c:pt>
                <c:pt idx="91">
                  <c:v>0.94663167482314781</c:v>
                </c:pt>
                <c:pt idx="92">
                  <c:v>0.90289729144631836</c:v>
                </c:pt>
                <c:pt idx="93">
                  <c:v>0.86118343658149843</c:v>
                </c:pt>
                <c:pt idx="94">
                  <c:v>0.82139676181143317</c:v>
                </c:pt>
                <c:pt idx="95">
                  <c:v>0.78344823141574493</c:v>
                </c:pt>
                <c:pt idx="96">
                  <c:v>0.74725292312433755</c:v>
                </c:pt>
                <c:pt idx="97">
                  <c:v>0.71272983807599311</c:v>
                </c:pt>
                <c:pt idx="98">
                  <c:v>0.67980171955688218</c:v>
                </c:pt>
                <c:pt idx="99">
                  <c:v>0.64839488011335422</c:v>
                </c:pt>
                <c:pt idx="100">
                  <c:v>0.61843903665211719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D6C2-4299-B423-A034D671B8F2}"/>
            </c:ext>
          </c:extLst>
        </c:ser>
        <c:ser>
          <c:idx val="7"/>
          <c:order val="4"/>
          <c:tx>
            <c:strRef>
              <c:f>Scenarios!$K$2</c:f>
              <c:strCache>
                <c:ptCount val="1"/>
                <c:pt idx="0">
                  <c:v>Projected global CO2 emissions with CO2 capture technology diffusion up to 10 Gt CO2/yr by 2100</c:v>
                </c:pt>
              </c:strCache>
            </c:strRef>
          </c:tx>
          <c:spPr>
            <a:ln w="19050" cap="rnd">
              <a:solidFill>
                <a:schemeClr val="accent2"/>
              </a:solidFill>
              <a:prstDash val="solid"/>
              <a:round/>
            </a:ln>
            <a:effectLst/>
          </c:spPr>
          <c:marker>
            <c:symbol val="none"/>
          </c:marker>
          <c:val>
            <c:numRef>
              <c:f>Scenarios!$K$3:$K$103</c:f>
              <c:numCache>
                <c:formatCode>0.00</c:formatCode>
                <c:ptCount val="101"/>
                <c:pt idx="14">
                  <c:v>36.138285000000003</c:v>
                </c:pt>
                <c:pt idx="15">
                  <c:v>34.541118365643051</c:v>
                </c:pt>
                <c:pt idx="16">
                  <c:v>34.396384771425346</c:v>
                </c:pt>
                <c:pt idx="17">
                  <c:v>34.239094783434403</c:v>
                </c:pt>
                <c:pt idx="18">
                  <c:v>34.068264034942075</c:v>
                </c:pt>
                <c:pt idx="19">
                  <c:v>33.882850564487327</c:v>
                </c:pt>
                <c:pt idx="20">
                  <c:v>33.681755193582894</c:v>
                </c:pt>
                <c:pt idx="21">
                  <c:v>33.463822778929483</c:v>
                </c:pt>
                <c:pt idx="22">
                  <c:v>33.227844508758828</c:v>
                </c:pt>
                <c:pt idx="23">
                  <c:v>32.972561427968508</c:v>
                </c:pt>
                <c:pt idx="24">
                  <c:v>32.696669389496286</c:v>
                </c:pt>
                <c:pt idx="25">
                  <c:v>32.398825638577918</c:v>
                </c:pt>
                <c:pt idx="26">
                  <c:v>32.07765724052679</c:v>
                </c:pt>
                <c:pt idx="27">
                  <c:v>31.731771559580398</c:v>
                </c:pt>
                <c:pt idx="28">
                  <c:v>31.359768984040983</c:v>
                </c:pt>
                <c:pt idx="29">
                  <c:v>30.960258069075628</c:v>
                </c:pt>
                <c:pt idx="30">
                  <c:v>30.531873230736583</c:v>
                </c:pt>
                <c:pt idx="31">
                  <c:v>30.073295070698894</c:v>
                </c:pt>
                <c:pt idx="32">
                  <c:v>29.583273338876847</c:v>
                </c:pt>
                <c:pt idx="33">
                  <c:v>29.060652449046927</c:v>
                </c:pt>
                <c:pt idx="34">
                  <c:v>28.504399350373617</c:v>
                </c:pt>
                <c:pt idx="35">
                  <c:v>27.913633426117642</c:v>
                </c:pt>
                <c:pt idx="36">
                  <c:v>27.28765794232303</c:v>
                </c:pt>
                <c:pt idx="37">
                  <c:v>26.625992408521462</c:v>
                </c:pt>
                <c:pt idx="38">
                  <c:v>25.928405046398176</c:v>
                </c:pt>
                <c:pt idx="39">
                  <c:v>25.194944400328517</c:v>
                </c:pt>
                <c:pt idx="40">
                  <c:v>24.425968977439627</c:v>
                </c:pt>
                <c:pt idx="41">
                  <c:v>23.622173687974502</c:v>
                </c:pt>
                <c:pt idx="42">
                  <c:v>22.784611783896828</c:v>
                </c:pt>
                <c:pt idx="43">
                  <c:v>21.914710979399487</c:v>
                </c:pt>
                <c:pt idx="44">
                  <c:v>21.014282494128974</c:v>
                </c:pt>
                <c:pt idx="45">
                  <c:v>20.085521897960373</c:v>
                </c:pt>
                <c:pt idx="46">
                  <c:v>19.131000859309591</c:v>
                </c:pt>
                <c:pt idx="47">
                  <c:v>18.153649204767536</c:v>
                </c:pt>
                <c:pt idx="48">
                  <c:v>17.15672707601324</c:v>
                </c:pt>
                <c:pt idx="49">
                  <c:v>16.143787402192704</c:v>
                </c:pt>
                <c:pt idx="50">
                  <c:v>15.118629366588348</c:v>
                </c:pt>
                <c:pt idx="51">
                  <c:v>14.08524400424038</c:v>
                </c:pt>
                <c:pt idx="52">
                  <c:v>13.047753488170976</c:v>
                </c:pt>
                <c:pt idx="53">
                  <c:v>12.010346012531482</c:v>
                </c:pt>
                <c:pt idx="54">
                  <c:v>10.977208432098099</c:v>
                </c:pt>
                <c:pt idx="55">
                  <c:v>9.9524589474626133</c:v>
                </c:pt>
                <c:pt idx="56">
                  <c:v>8.9400821226055633</c:v>
                </c:pt>
                <c:pt idx="57">
                  <c:v>7.9438683865349766</c:v>
                </c:pt>
                <c:pt idx="58">
                  <c:v>6.9673599151597045</c:v>
                </c:pt>
                <c:pt idx="59">
                  <c:v>6.0138044355205409</c:v>
                </c:pt>
                <c:pt idx="60">
                  <c:v>5.0861180714042398</c:v>
                </c:pt>
                <c:pt idx="61">
                  <c:v>4.1868578907794927</c:v>
                </c:pt>
                <c:pt idx="62">
                  <c:v>3.3182043554159577</c:v>
                </c:pt>
                <c:pt idx="63">
                  <c:v>2.4819534425124985</c:v>
                </c:pt>
                <c:pt idx="64">
                  <c:v>1.6795178325550353</c:v>
                </c:pt>
                <c:pt idx="65">
                  <c:v>0.91193625495396446</c:v>
                </c:pt>
                <c:pt idx="66">
                  <c:v>0.17988986322740885</c:v>
                </c:pt>
                <c:pt idx="67">
                  <c:v>-0.5162756232064325</c:v>
                </c:pt>
                <c:pt idx="68">
                  <c:v>-1.1765233276808331</c:v>
                </c:pt>
                <c:pt idx="69">
                  <c:v>-1.8010954755767159</c:v>
                </c:pt>
                <c:pt idx="70">
                  <c:v>-2.3904817296015537</c:v>
                </c:pt>
                <c:pt idx="71">
                  <c:v>-2.9453867080755387</c:v>
                </c:pt>
                <c:pt idx="72">
                  <c:v>-3.4666976461225119</c:v>
                </c:pt>
                <c:pt idx="73">
                  <c:v>-3.9554529972588952</c:v>
                </c:pt>
                <c:pt idx="74">
                  <c:v>-4.4128126068288083</c:v>
                </c:pt>
                <c:pt idx="75">
                  <c:v>-4.8400299283450963</c:v>
                </c:pt>
                <c:pt idx="76">
                  <c:v>-5.2384266059074349</c:v>
                </c:pt>
                <c:pt idx="77">
                  <c:v>-5.609369614983585</c:v>
                </c:pt>
                <c:pt idx="78">
                  <c:v>-5.954251042401566</c:v>
                </c:pt>
                <c:pt idx="79">
                  <c:v>-6.2744704951629515</c:v>
                </c:pt>
                <c:pt idx="80">
                  <c:v>-6.5714200561061915</c:v>
                </c:pt>
                <c:pt idx="81">
                  <c:v>-6.8464716510700185</c:v>
                </c:pt>
                <c:pt idx="82">
                  <c:v>-7.1009666549984161</c:v>
                </c:pt>
                <c:pt idx="83">
                  <c:v>-7.336207541069129</c:v>
                </c:pt>
                <c:pt idx="84">
                  <c:v>-7.5534513650179989</c:v>
                </c:pt>
                <c:pt idx="85">
                  <c:v>-7.7539048740572127</c:v>
                </c:pt>
                <c:pt idx="86">
                  <c:v>-7.9387210340201975</c:v>
                </c:pt>
                <c:pt idx="87">
                  <c:v>-8.1089967777323864</c:v>
                </c:pt>
                <c:pt idx="88">
                  <c:v>-8.2657717905050134</c:v>
                </c:pt>
                <c:pt idx="89">
                  <c:v>-8.4100281637561807</c:v>
                </c:pt>
                <c:pt idx="90">
                  <c:v>-8.542690764021863</c:v>
                </c:pt>
                <c:pt idx="91">
                  <c:v>-8.6646281812094372</c:v>
                </c:pt>
                <c:pt idx="92">
                  <c:v>-8.7766541362556438</c:v>
                </c:pt>
                <c:pt idx="93">
                  <c:v>-8.8795292439434093</c:v>
                </c:pt>
                <c:pt idx="94">
                  <c:v>-8.9739630412146809</c:v>
                </c:pt>
                <c:pt idx="95">
                  <c:v>-9.0606162047121046</c:v>
                </c:pt>
                <c:pt idx="96">
                  <c:v>-9.1401028934019735</c:v>
                </c:pt>
                <c:pt idx="97">
                  <c:v>-9.2129931629529125</c:v>
                </c:pt>
                <c:pt idx="98">
                  <c:v>-9.2798154080961979</c:v>
                </c:pt>
                <c:pt idx="99">
                  <c:v>-9.341058797534636</c:v>
                </c:pt>
                <c:pt idx="100">
                  <c:v>-9.39717567318025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D6C2-4299-B423-A034D671B8F2}"/>
            </c:ext>
          </c:extLst>
        </c:ser>
        <c:ser>
          <c:idx val="4"/>
          <c:order val="5"/>
          <c:tx>
            <c:strRef>
              <c:f>Scenarios!$N$2</c:f>
              <c:strCache>
                <c:ptCount val="1"/>
                <c:pt idx="0">
                  <c:v>Projected global CO2 emissions with CO2 capture technology diffusion up to 13 Gt CO2/yr by 2100</c:v>
                </c:pt>
              </c:strCache>
            </c:strRef>
          </c:tx>
          <c:spPr>
            <a:ln w="19050" cap="rnd">
              <a:solidFill>
                <a:schemeClr val="accent2"/>
              </a:solidFill>
              <a:prstDash val="solid"/>
              <a:round/>
            </a:ln>
            <a:effectLst/>
          </c:spPr>
          <c:marker>
            <c:symbol val="none"/>
          </c:marker>
          <c:errBars>
            <c:errDir val="y"/>
            <c:errBarType val="plus"/>
            <c:errValType val="cust"/>
            <c:noEndCap val="1"/>
            <c:plus>
              <c:numRef>
                <c:f>Scenarios!$Q$3:$Q$103</c:f>
                <c:numCache>
                  <c:formatCode>General</c:formatCode>
                  <c:ptCount val="101"/>
                  <c:pt idx="14">
                    <c:v>0</c:v>
                  </c:pt>
                  <c:pt idx="15">
                    <c:v>0.10514648746801925</c:v>
                  </c:pt>
                  <c:pt idx="16">
                    <c:v>0.11467475378866965</c:v>
                  </c:pt>
                  <c:pt idx="17">
                    <c:v>0.12502964688209062</c:v>
                  </c:pt>
                  <c:pt idx="18">
                    <c:v>0.13627597069646669</c:v>
                  </c:pt>
                  <c:pt idx="19">
                    <c:v>0.14848232082186996</c:v>
                  </c:pt>
                  <c:pt idx="20">
                    <c:v>0.16172105962459682</c:v>
                  </c:pt>
                  <c:pt idx="21">
                    <c:v>0.1760682338099997</c:v>
                  </c:pt>
                  <c:pt idx="22">
                    <c:v>0.19160342324700963</c:v>
                  </c:pt>
                  <c:pt idx="23">
                    <c:v>0.20840950889751042</c:v>
                  </c:pt>
                  <c:pt idx="24">
                    <c:v>0.22657234685174643</c:v>
                  </c:pt>
                  <c:pt idx="25">
                    <c:v>0.24618033486608226</c:v>
                  </c:pt>
                  <c:pt idx="26">
                    <c:v>0.26732385753578569</c:v>
                  </c:pt>
                  <c:pt idx="27">
                    <c:v>0.29009459643970104</c:v>
                  </c:pt>
                  <c:pt idx="28">
                    <c:v>0.31458469240440579</c:v>
                  </c:pt>
                  <c:pt idx="29">
                    <c:v>0.34088574860613363</c:v>
                  </c:pt>
                  <c:pt idx="30">
                    <c:v>0.36908766571795226</c:v>
                  </c:pt>
                  <c:pt idx="31">
                    <c:v>0.39927730386859395</c:v>
                  </c:pt>
                  <c:pt idx="32">
                    <c:v>0.43153697094135879</c:v>
                  </c:pt>
                  <c:pt idx="33">
                    <c:v>0.46594274280069214</c:v>
                  </c:pt>
                  <c:pt idx="34">
                    <c:v>0.5025626284222362</c:v>
                  </c:pt>
                  <c:pt idx="35">
                    <c:v>0.54145460156711778</c:v>
                  </c:pt>
                  <c:pt idx="36">
                    <c:v>0.58266453041627742</c:v>
                  </c:pt>
                  <c:pt idx="37">
                    <c:v>0.62622404716381652</c:v>
                  </c:pt>
                  <c:pt idx="38">
                    <c:v>0.67214841050294893</c:v>
                  </c:pt>
                  <c:pt idx="39">
                    <c:v>0.72043442460522655</c:v>
                  </c:pt>
                  <c:pt idx="40">
                    <c:v>0.77105848782236919</c:v>
                  </c:pt>
                  <c:pt idx="41">
                    <c:v>0.82397485203419052</c:v>
                  </c:pt>
                  <c:pt idx="42">
                    <c:v>0.87911417836143357</c:v>
                  </c:pt>
                  <c:pt idx="43">
                    <c:v>0.93638247590217816</c:v>
                  </c:pt>
                  <c:pt idx="44">
                    <c:v>0.99566050638799197</c:v>
                  </c:pt>
                  <c:pt idx="45">
                    <c:v>1.0568037285697862</c:v>
                  </c:pt>
                  <c:pt idx="46">
                    <c:v>1.1196428414522472</c:v>
                  </c:pt>
                  <c:pt idx="47">
                    <c:v>1.1839849653643988</c:v>
                  </c:pt>
                  <c:pt idx="48">
                    <c:v>1.2496154749573165</c:v>
                  </c:pt>
                  <c:pt idx="49">
                    <c:v>1.316300469765082</c:v>
                  </c:pt>
                  <c:pt idx="50">
                    <c:v>1.3837898376398456</c:v>
                  </c:pt>
                  <c:pt idx="51">
                    <c:v>1.4518208362309863</c:v>
                  </c:pt>
                  <c:pt idx="52">
                    <c:v>1.5201220899633476</c:v>
                  </c:pt>
                  <c:pt idx="53">
                    <c:v>1.5884178768838382</c:v>
                  </c:pt>
                  <c:pt idx="54">
                    <c:v>1.6564325632146186</c:v>
                  </c:pt>
                  <c:pt idx="55">
                    <c:v>1.723895034898085</c:v>
                  </c:pt>
                  <c:pt idx="56">
                    <c:v>1.7905429755937661</c:v>
                  </c:pt>
                  <c:pt idx="57">
                    <c:v>1.8561268494751459</c:v>
                  </c:pt>
                  <c:pt idx="58">
                    <c:v>1.9204134639956258</c:v>
                  </c:pt>
                  <c:pt idx="59">
                    <c:v>1.9831890111008335</c:v>
                  </c:pt>
                  <c:pt idx="60">
                    <c:v>2.0442615132183555</c:v>
                  </c:pt>
                  <c:pt idx="61">
                    <c:v>2.1034626305461188</c:v>
                  </c:pt>
                  <c:pt idx="62">
                    <c:v>2.1606488164489619</c:v>
                  </c:pt>
                  <c:pt idx="63">
                    <c:v>2.2157018361165797</c:v>
                  </c:pt>
                  <c:pt idx="64">
                    <c:v>2.2685286883631264</c:v>
                  </c:pt>
                  <c:pt idx="65">
                    <c:v>2.3190609903745596</c:v>
                  </c:pt>
                  <c:pt idx="66">
                    <c:v>2.367253899679028</c:v>
                  </c:pt>
                  <c:pt idx="67">
                    <c:v>2.413084656483214</c:v>
                  </c:pt>
                  <c:pt idx="68">
                    <c:v>2.4565508330805343</c:v>
                  </c:pt>
                  <c:pt idx="69">
                    <c:v>2.4976683759273115</c:v>
                  </c:pt>
                  <c:pt idx="70">
                    <c:v>2.5364695210549115</c:v>
                  </c:pt>
                  <c:pt idx="71">
                    <c:v>2.5730006556966956</c:v>
                  </c:pt>
                  <c:pt idx="72">
                    <c:v>2.6073201893227917</c:v>
                  </c:pt>
                  <c:pt idx="73">
                    <c:v>2.6394964865842709</c:v>
                  </c:pt>
                  <c:pt idx="74">
                    <c:v>2.6696059037368443</c:v>
                  </c:pt>
                  <c:pt idx="75">
                    <c:v>2.6977309595554715</c:v>
                  </c:pt>
                  <c:pt idx="76">
                    <c:v>2.7239586620152494</c:v>
                  </c:pt>
                  <c:pt idx="77">
                    <c:v>2.748379003397396</c:v>
                  </c:pt>
                  <c:pt idx="78">
                    <c:v>2.7710836291427015</c:v>
                  </c:pt>
                  <c:pt idx="79">
                    <c:v>2.7921646797685469</c:v>
                  </c:pt>
                  <c:pt idx="80">
                    <c:v>2.8117138004530773</c:v>
                  </c:pt>
                  <c:pt idx="81">
                    <c:v>2.8298213093759514</c:v>
                  </c:pt>
                  <c:pt idx="82">
                    <c:v>2.8465755134556048</c:v>
                  </c:pt>
                  <c:pt idx="83">
                    <c:v>2.8620621585852533</c:v>
                  </c:pt>
                  <c:pt idx="84">
                    <c:v>2.8763640006854843</c:v>
                  </c:pt>
                  <c:pt idx="85">
                    <c:v>2.8895604837090616</c:v>
                  </c:pt>
                  <c:pt idx="86">
                    <c:v>2.9017275110119201</c:v>
                  </c:pt>
                  <c:pt idx="87">
                    <c:v>2.9129372971214025</c:v>
                  </c:pt>
                  <c:pt idx="88">
                    <c:v>2.9232582877814792</c:v>
                  </c:pt>
                  <c:pt idx="89">
                    <c:v>2.9327551371495844</c:v>
                  </c:pt>
                  <c:pt idx="90">
                    <c:v>2.941488732089681</c:v>
                  </c:pt>
                  <c:pt idx="91">
                    <c:v>2.9495162545988478</c:v>
                  </c:pt>
                  <c:pt idx="92">
                    <c:v>2.9568912744777904</c:v>
                  </c:pt>
                  <c:pt idx="93">
                    <c:v>2.9636638653825642</c:v>
                  </c:pt>
                  <c:pt idx="94">
                    <c:v>2.9698807383548314</c:v>
                  </c:pt>
                  <c:pt idx="95">
                    <c:v>2.9755853878095309</c:v>
                  </c:pt>
                  <c:pt idx="96">
                    <c:v>2.9808182457571135</c:v>
                  </c:pt>
                  <c:pt idx="97">
                    <c:v>2.9856168407496568</c:v>
                  </c:pt>
                  <c:pt idx="98">
                    <c:v>2.9900159586690975</c:v>
                  </c:pt>
                  <c:pt idx="99">
                    <c:v>2.9940478030249551</c:v>
                  </c:pt>
                  <c:pt idx="100">
                    <c:v>2.9977421529035979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88900" cap="flat" cmpd="sng" algn="ctr">
                <a:solidFill>
                  <a:schemeClr val="accent2">
                    <a:lumMod val="60000"/>
                    <a:lumOff val="40000"/>
                  </a:schemeClr>
                </a:solidFill>
                <a:round/>
              </a:ln>
              <a:effectLst/>
            </c:spPr>
          </c:errBars>
          <c:val>
            <c:numRef>
              <c:f>Scenarios!$N$3:$N$103</c:f>
              <c:numCache>
                <c:formatCode>0.00</c:formatCode>
                <c:ptCount val="101"/>
                <c:pt idx="14">
                  <c:v>36.138285000000003</c:v>
                </c:pt>
                <c:pt idx="15">
                  <c:v>34.435971878175032</c:v>
                </c:pt>
                <c:pt idx="16">
                  <c:v>34.281710017636676</c:v>
                </c:pt>
                <c:pt idx="17">
                  <c:v>34.114065136552313</c:v>
                </c:pt>
                <c:pt idx="18">
                  <c:v>33.931988064245608</c:v>
                </c:pt>
                <c:pt idx="19">
                  <c:v>33.734368243665457</c:v>
                </c:pt>
                <c:pt idx="20">
                  <c:v>33.520034133958298</c:v>
                </c:pt>
                <c:pt idx="21">
                  <c:v>33.287754545119483</c:v>
                </c:pt>
                <c:pt idx="22">
                  <c:v>33.036241085511818</c:v>
                </c:pt>
                <c:pt idx="23">
                  <c:v>32.764151919070997</c:v>
                </c:pt>
                <c:pt idx="24">
                  <c:v>32.470097042644539</c:v>
                </c:pt>
                <c:pt idx="25">
                  <c:v>32.152645303711836</c:v>
                </c:pt>
                <c:pt idx="26">
                  <c:v>31.810333382991004</c:v>
                </c:pt>
                <c:pt idx="27">
                  <c:v>31.441676963140697</c:v>
                </c:pt>
                <c:pt idx="28">
                  <c:v>31.045184291636577</c:v>
                </c:pt>
                <c:pt idx="29">
                  <c:v>30.619372320469495</c:v>
                </c:pt>
                <c:pt idx="30">
                  <c:v>30.162785565018631</c:v>
                </c:pt>
                <c:pt idx="31">
                  <c:v>29.6740177668303</c:v>
                </c:pt>
                <c:pt idx="32">
                  <c:v>29.151736367935488</c:v>
                </c:pt>
                <c:pt idx="33">
                  <c:v>28.594709706246235</c:v>
                </c:pt>
                <c:pt idx="34">
                  <c:v>28.001836721951381</c:v>
                </c:pt>
                <c:pt idx="35">
                  <c:v>27.372178824550524</c:v>
                </c:pt>
                <c:pt idx="36">
                  <c:v>26.704993411906752</c:v>
                </c:pt>
                <c:pt idx="37">
                  <c:v>25.999768361357646</c:v>
                </c:pt>
                <c:pt idx="38">
                  <c:v>25.256256635895227</c:v>
                </c:pt>
                <c:pt idx="39">
                  <c:v>24.47450997572329</c:v>
                </c:pt>
                <c:pt idx="40">
                  <c:v>23.654910489617258</c:v>
                </c:pt>
                <c:pt idx="41">
                  <c:v>22.798198835940312</c:v>
                </c:pt>
                <c:pt idx="42">
                  <c:v>21.905497605535395</c:v>
                </c:pt>
                <c:pt idx="43">
                  <c:v>20.978328503497309</c:v>
                </c:pt>
                <c:pt idx="44">
                  <c:v>20.018621987740982</c:v>
                </c:pt>
                <c:pt idx="45">
                  <c:v>19.028718169390586</c:v>
                </c:pt>
                <c:pt idx="46">
                  <c:v>18.011358017857344</c:v>
                </c:pt>
                <c:pt idx="47">
                  <c:v>16.969664239403137</c:v>
                </c:pt>
                <c:pt idx="48">
                  <c:v>15.907111601055924</c:v>
                </c:pt>
                <c:pt idx="49">
                  <c:v>14.827486932427622</c:v>
                </c:pt>
                <c:pt idx="50">
                  <c:v>13.734839528948502</c:v>
                </c:pt>
                <c:pt idx="51">
                  <c:v>12.633423168009394</c:v>
                </c:pt>
                <c:pt idx="52">
                  <c:v>11.527631398207628</c:v>
                </c:pt>
                <c:pt idx="53">
                  <c:v>10.421928135647644</c:v>
                </c:pt>
                <c:pt idx="54">
                  <c:v>9.3207758688834801</c:v>
                </c:pt>
                <c:pt idx="55">
                  <c:v>8.2285639125645282</c:v>
                </c:pt>
                <c:pt idx="56">
                  <c:v>7.1495391470117973</c:v>
                </c:pt>
                <c:pt idx="57">
                  <c:v>6.0877415370598307</c:v>
                </c:pt>
                <c:pt idx="58">
                  <c:v>5.0469464511640787</c:v>
                </c:pt>
                <c:pt idx="59">
                  <c:v>4.0306154244197074</c:v>
                </c:pt>
                <c:pt idx="60">
                  <c:v>3.0418565581858843</c:v>
                </c:pt>
                <c:pt idx="61">
                  <c:v>2.0833952602333738</c:v>
                </c:pt>
                <c:pt idx="62">
                  <c:v>1.1575555389669958</c:v>
                </c:pt>
                <c:pt idx="63">
                  <c:v>0.26625160639591883</c:v>
                </c:pt>
                <c:pt idx="64">
                  <c:v>-0.58901085580809109</c:v>
                </c:pt>
                <c:pt idx="65">
                  <c:v>-1.4071247354205951</c:v>
                </c:pt>
                <c:pt idx="66">
                  <c:v>-2.1873640364516191</c:v>
                </c:pt>
                <c:pt idx="67">
                  <c:v>-2.9293602796896465</c:v>
                </c:pt>
                <c:pt idx="68">
                  <c:v>-3.6330741607613675</c:v>
                </c:pt>
                <c:pt idx="69">
                  <c:v>-4.2987638515040274</c:v>
                </c:pt>
                <c:pt idx="70">
                  <c:v>-4.9269512506564652</c:v>
                </c:pt>
                <c:pt idx="71">
                  <c:v>-5.5183873637722343</c:v>
                </c:pt>
                <c:pt idx="72">
                  <c:v>-6.0740178354453036</c:v>
                </c:pt>
                <c:pt idx="73">
                  <c:v>-6.5949494838431661</c:v>
                </c:pt>
                <c:pt idx="74">
                  <c:v>-7.0824185105656525</c:v>
                </c:pt>
                <c:pt idx="75">
                  <c:v>-7.5377608879005678</c:v>
                </c:pt>
                <c:pt idx="76">
                  <c:v>-7.9623852679226843</c:v>
                </c:pt>
                <c:pt idx="77">
                  <c:v>-8.357748618380981</c:v>
                </c:pt>
                <c:pt idx="78">
                  <c:v>-8.7253346715442675</c:v>
                </c:pt>
                <c:pt idx="79">
                  <c:v>-9.0666351749314984</c:v>
                </c:pt>
                <c:pt idx="80">
                  <c:v>-9.3831338565592688</c:v>
                </c:pt>
                <c:pt idx="81">
                  <c:v>-9.67629296044597</c:v>
                </c:pt>
                <c:pt idx="82">
                  <c:v>-9.9475421684540208</c:v>
                </c:pt>
                <c:pt idx="83">
                  <c:v>-10.198269699654382</c:v>
                </c:pt>
                <c:pt idx="84">
                  <c:v>-10.429815365703483</c:v>
                </c:pt>
                <c:pt idx="85">
                  <c:v>-10.643465357766274</c:v>
                </c:pt>
                <c:pt idx="86">
                  <c:v>-10.840448545032118</c:v>
                </c:pt>
                <c:pt idx="87">
                  <c:v>-11.021934074853789</c:v>
                </c:pt>
                <c:pt idx="88">
                  <c:v>-11.189030078286493</c:v>
                </c:pt>
                <c:pt idx="89">
                  <c:v>-11.342783300905765</c:v>
                </c:pt>
                <c:pt idx="90">
                  <c:v>-11.484179496111544</c:v>
                </c:pt>
                <c:pt idx="91">
                  <c:v>-11.614144435808285</c:v>
                </c:pt>
                <c:pt idx="92">
                  <c:v>-11.733545410733434</c:v>
                </c:pt>
                <c:pt idx="93">
                  <c:v>-11.843193109325973</c:v>
                </c:pt>
                <c:pt idx="94">
                  <c:v>-11.943843779569512</c:v>
                </c:pt>
                <c:pt idx="95">
                  <c:v>-12.036201592521635</c:v>
                </c:pt>
                <c:pt idx="96">
                  <c:v>-12.120921139159087</c:v>
                </c:pt>
                <c:pt idx="97">
                  <c:v>-12.198610003702569</c:v>
                </c:pt>
                <c:pt idx="98">
                  <c:v>-12.269831366765295</c:v>
                </c:pt>
                <c:pt idx="99">
                  <c:v>-12.335106600559591</c:v>
                </c:pt>
                <c:pt idx="100">
                  <c:v>-12.394917826083848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D6C2-4299-B423-A034D671B8F2}"/>
            </c:ext>
          </c:extLst>
        </c:ser>
        <c:ser>
          <c:idx val="2"/>
          <c:order val="6"/>
          <c:tx>
            <c:v>Historical global CO2 emissions</c:v>
          </c:tx>
          <c:spPr>
            <a:ln w="19050" cap="rnd">
              <a:solidFill>
                <a:sysClr val="windowText" lastClr="000000"/>
              </a:solidFill>
              <a:round/>
            </a:ln>
            <a:effectLst/>
          </c:spPr>
          <c:marker>
            <c:symbol val="none"/>
          </c:marker>
          <c:val>
            <c:numRef>
              <c:f>Scenarios!$H$3:$H$17</c:f>
              <c:numCache>
                <c:formatCode>0.00</c:formatCode>
                <c:ptCount val="15"/>
                <c:pt idx="0">
                  <c:v>24.689910999999999</c:v>
                </c:pt>
                <c:pt idx="1">
                  <c:v>25.276630999999998</c:v>
                </c:pt>
                <c:pt idx="2">
                  <c:v>25.646998</c:v>
                </c:pt>
                <c:pt idx="3">
                  <c:v>27.047792000000001</c:v>
                </c:pt>
                <c:pt idx="4">
                  <c:v>28.393581000000001</c:v>
                </c:pt>
                <c:pt idx="5">
                  <c:v>29.490013999999999</c:v>
                </c:pt>
                <c:pt idx="6">
                  <c:v>30.568111999999999</c:v>
                </c:pt>
                <c:pt idx="7">
                  <c:v>31.180501</c:v>
                </c:pt>
                <c:pt idx="8">
                  <c:v>32.181592000000002</c:v>
                </c:pt>
                <c:pt idx="9">
                  <c:v>31.891898999999999</c:v>
                </c:pt>
                <c:pt idx="10">
                  <c:v>33.472375999999997</c:v>
                </c:pt>
                <c:pt idx="11">
                  <c:v>34.847501000000001</c:v>
                </c:pt>
                <c:pt idx="12">
                  <c:v>35.470891000000002</c:v>
                </c:pt>
                <c:pt idx="13">
                  <c:v>35.837591000000003</c:v>
                </c:pt>
                <c:pt idx="14">
                  <c:v>36.138285000000003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D6C2-4299-B423-A034D671B8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38789871"/>
        <c:axId val="1138786543"/>
      </c:lineChart>
      <c:catAx>
        <c:axId val="11387898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Segoe UI" panose="020B0502040204020203" pitchFamily="34" charset="0"/>
                <a:ea typeface="Microsoft JhengHei Light" panose="020B0304030504040204" pitchFamily="34" charset="-120"/>
                <a:cs typeface="Segoe UI" panose="020B0502040204020203" pitchFamily="34" charset="0"/>
              </a:defRPr>
            </a:pPr>
            <a:endParaRPr lang="en-US"/>
          </a:p>
        </c:txPr>
        <c:crossAx val="1138786543"/>
        <c:crosses val="autoZero"/>
        <c:auto val="1"/>
        <c:lblAlgn val="ctr"/>
        <c:lblOffset val="100"/>
        <c:tickLblSkip val="10"/>
        <c:noMultiLvlLbl val="0"/>
      </c:catAx>
      <c:valAx>
        <c:axId val="1138786543"/>
        <c:scaling>
          <c:orientation val="minMax"/>
          <c:max val="40"/>
          <c:min val="-20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ysClr val="windowText" lastClr="000000"/>
                    </a:solidFill>
                    <a:latin typeface="Segoe UI" panose="020B0502040204020203" pitchFamily="34" charset="0"/>
                    <a:ea typeface="Microsoft JhengHei Light" panose="020B0304030504040204" pitchFamily="34" charset="-120"/>
                    <a:cs typeface="Segoe UI" panose="020B0502040204020203" pitchFamily="34" charset="0"/>
                  </a:defRPr>
                </a:pPr>
                <a:r>
                  <a:rPr lang="en-US" sz="1400">
                    <a:solidFill>
                      <a:sysClr val="windowText" lastClr="000000"/>
                    </a:solidFill>
                  </a:rPr>
                  <a:t>CO2 emissions per year [Gt CO2]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ysClr val="windowText" lastClr="000000"/>
                  </a:solidFill>
                  <a:latin typeface="Segoe UI" panose="020B0502040204020203" pitchFamily="34" charset="0"/>
                  <a:ea typeface="Microsoft JhengHei Light" panose="020B0304030504040204" pitchFamily="34" charset="-120"/>
                  <a:cs typeface="Segoe UI" panose="020B0502040204020203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Segoe UI" panose="020B0502040204020203" pitchFamily="34" charset="0"/>
                <a:ea typeface="Microsoft JhengHei Light" panose="020B0304030504040204" pitchFamily="34" charset="-120"/>
                <a:cs typeface="Segoe UI" panose="020B0502040204020203" pitchFamily="34" charset="0"/>
              </a:defRPr>
            </a:pPr>
            <a:endParaRPr lang="en-US"/>
          </a:p>
        </c:txPr>
        <c:crossAx val="1138789871"/>
        <c:crosses val="max"/>
        <c:crossBetween val="between"/>
        <c:minorUnit val="5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ysClr val="windowText" lastClr="000000"/>
              </a:solidFill>
              <a:latin typeface="Segoe UI" panose="020B0502040204020203" pitchFamily="34" charset="0"/>
              <a:ea typeface="Microsoft JhengHei Light" panose="020B0304030504040204" pitchFamily="34" charset="-120"/>
              <a:cs typeface="Segoe UI" panose="020B0502040204020203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Segoe UI" panose="020B0502040204020203" pitchFamily="34" charset="0"/>
          <a:ea typeface="Microsoft JhengHei Light" panose="020B0304030504040204" pitchFamily="34" charset="-120"/>
          <a:cs typeface="Segoe UI" panose="020B0502040204020203" pitchFamily="34" charset="0"/>
        </a:defRPr>
      </a:pPr>
      <a:endParaRPr lang="en-US"/>
    </a:p>
  </c:txPr>
  <c:userShapes r:id="rId3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spc="0" baseline="0">
                <a:solidFill>
                  <a:sysClr val="windowText" lastClr="000000"/>
                </a:solidFill>
                <a:latin typeface="Segoe UI" panose="020B0502040204020203" pitchFamily="34" charset="0"/>
                <a:ea typeface="+mn-ea"/>
                <a:cs typeface="Segoe UI" panose="020B0502040204020203" pitchFamily="34" charset="0"/>
              </a:defRPr>
            </a:pPr>
            <a:r>
              <a:rPr lang="en-US" sz="1800" b="1"/>
              <a:t>Evolution of CO2 intensity of the world and top-5 cumulative emitters, 1960-2014 and projections 2014-2100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spc="0" baseline="0">
              <a:solidFill>
                <a:sysClr val="windowText" lastClr="000000"/>
              </a:solidFill>
              <a:latin typeface="Segoe UI" panose="020B0502040204020203" pitchFamily="34" charset="0"/>
              <a:ea typeface="+mn-ea"/>
              <a:cs typeface="Segoe UI" panose="020B0502040204020203" pitchFamily="34" charset="0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5"/>
          <c:order val="0"/>
          <c:tx>
            <c:v>World</c:v>
          </c:tx>
          <c:spPr>
            <a:ln w="28575" cap="rnd">
              <a:solidFill>
                <a:sysClr val="windowText" lastClr="000000"/>
              </a:solidFill>
              <a:prstDash val="sysDash"/>
              <a:round/>
            </a:ln>
            <a:effectLst/>
          </c:spPr>
          <c:marker>
            <c:symbol val="none"/>
          </c:marker>
          <c:cat>
            <c:numRef>
              <c:f>Scenarios!$AM$3:$AM$143</c:f>
              <c:numCache>
                <c:formatCode>General</c:formatCode>
                <c:ptCount val="141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>
                  <c:v>2023</c:v>
                </c:pt>
                <c:pt idx="64">
                  <c:v>2024</c:v>
                </c:pt>
                <c:pt idx="65">
                  <c:v>2025</c:v>
                </c:pt>
                <c:pt idx="66">
                  <c:v>2026</c:v>
                </c:pt>
                <c:pt idx="67">
                  <c:v>2027</c:v>
                </c:pt>
                <c:pt idx="68">
                  <c:v>2028</c:v>
                </c:pt>
                <c:pt idx="69">
                  <c:v>2029</c:v>
                </c:pt>
                <c:pt idx="70">
                  <c:v>2030</c:v>
                </c:pt>
                <c:pt idx="71">
                  <c:v>2031</c:v>
                </c:pt>
                <c:pt idx="72">
                  <c:v>2032</c:v>
                </c:pt>
                <c:pt idx="73">
                  <c:v>2033</c:v>
                </c:pt>
                <c:pt idx="74">
                  <c:v>2034</c:v>
                </c:pt>
                <c:pt idx="75">
                  <c:v>2035</c:v>
                </c:pt>
                <c:pt idx="76">
                  <c:v>2036</c:v>
                </c:pt>
                <c:pt idx="77">
                  <c:v>2037</c:v>
                </c:pt>
                <c:pt idx="78">
                  <c:v>2038</c:v>
                </c:pt>
                <c:pt idx="79">
                  <c:v>2039</c:v>
                </c:pt>
                <c:pt idx="80">
                  <c:v>2040</c:v>
                </c:pt>
                <c:pt idx="81">
                  <c:v>2041</c:v>
                </c:pt>
                <c:pt idx="82">
                  <c:v>2042</c:v>
                </c:pt>
                <c:pt idx="83">
                  <c:v>2043</c:v>
                </c:pt>
                <c:pt idx="84">
                  <c:v>2044</c:v>
                </c:pt>
                <c:pt idx="85">
                  <c:v>2045</c:v>
                </c:pt>
                <c:pt idx="86">
                  <c:v>2046</c:v>
                </c:pt>
                <c:pt idx="87">
                  <c:v>2047</c:v>
                </c:pt>
                <c:pt idx="88">
                  <c:v>2048</c:v>
                </c:pt>
                <c:pt idx="89">
                  <c:v>2049</c:v>
                </c:pt>
                <c:pt idx="90">
                  <c:v>2050</c:v>
                </c:pt>
                <c:pt idx="91">
                  <c:v>2051</c:v>
                </c:pt>
                <c:pt idx="92">
                  <c:v>2052</c:v>
                </c:pt>
                <c:pt idx="93">
                  <c:v>2053</c:v>
                </c:pt>
                <c:pt idx="94">
                  <c:v>2054</c:v>
                </c:pt>
                <c:pt idx="95">
                  <c:v>2055</c:v>
                </c:pt>
                <c:pt idx="96">
                  <c:v>2056</c:v>
                </c:pt>
                <c:pt idx="97">
                  <c:v>2057</c:v>
                </c:pt>
                <c:pt idx="98">
                  <c:v>2058</c:v>
                </c:pt>
                <c:pt idx="99">
                  <c:v>2059</c:v>
                </c:pt>
                <c:pt idx="100">
                  <c:v>2060</c:v>
                </c:pt>
                <c:pt idx="101">
                  <c:v>2061</c:v>
                </c:pt>
                <c:pt idx="102">
                  <c:v>2062</c:v>
                </c:pt>
                <c:pt idx="103">
                  <c:v>2063</c:v>
                </c:pt>
                <c:pt idx="104">
                  <c:v>2064</c:v>
                </c:pt>
                <c:pt idx="105">
                  <c:v>2065</c:v>
                </c:pt>
                <c:pt idx="106">
                  <c:v>2066</c:v>
                </c:pt>
                <c:pt idx="107">
                  <c:v>2067</c:v>
                </c:pt>
                <c:pt idx="108">
                  <c:v>2068</c:v>
                </c:pt>
                <c:pt idx="109">
                  <c:v>2069</c:v>
                </c:pt>
                <c:pt idx="110">
                  <c:v>2070</c:v>
                </c:pt>
                <c:pt idx="111">
                  <c:v>2071</c:v>
                </c:pt>
                <c:pt idx="112">
                  <c:v>2072</c:v>
                </c:pt>
                <c:pt idx="113">
                  <c:v>2073</c:v>
                </c:pt>
                <c:pt idx="114">
                  <c:v>2074</c:v>
                </c:pt>
                <c:pt idx="115">
                  <c:v>2075</c:v>
                </c:pt>
                <c:pt idx="116">
                  <c:v>2076</c:v>
                </c:pt>
                <c:pt idx="117">
                  <c:v>2077</c:v>
                </c:pt>
                <c:pt idx="118">
                  <c:v>2078</c:v>
                </c:pt>
                <c:pt idx="119">
                  <c:v>2079</c:v>
                </c:pt>
                <c:pt idx="120">
                  <c:v>2080</c:v>
                </c:pt>
                <c:pt idx="121">
                  <c:v>2081</c:v>
                </c:pt>
                <c:pt idx="122">
                  <c:v>2082</c:v>
                </c:pt>
                <c:pt idx="123">
                  <c:v>2083</c:v>
                </c:pt>
                <c:pt idx="124">
                  <c:v>2084</c:v>
                </c:pt>
                <c:pt idx="125">
                  <c:v>2085</c:v>
                </c:pt>
                <c:pt idx="126">
                  <c:v>2086</c:v>
                </c:pt>
                <c:pt idx="127">
                  <c:v>2087</c:v>
                </c:pt>
                <c:pt idx="128">
                  <c:v>2088</c:v>
                </c:pt>
                <c:pt idx="129">
                  <c:v>2089</c:v>
                </c:pt>
                <c:pt idx="130">
                  <c:v>2090</c:v>
                </c:pt>
                <c:pt idx="131">
                  <c:v>2091</c:v>
                </c:pt>
                <c:pt idx="132">
                  <c:v>2092</c:v>
                </c:pt>
                <c:pt idx="133">
                  <c:v>2093</c:v>
                </c:pt>
                <c:pt idx="134">
                  <c:v>2094</c:v>
                </c:pt>
                <c:pt idx="135">
                  <c:v>2095</c:v>
                </c:pt>
                <c:pt idx="136">
                  <c:v>2096</c:v>
                </c:pt>
                <c:pt idx="137">
                  <c:v>2097</c:v>
                </c:pt>
                <c:pt idx="138">
                  <c:v>2098</c:v>
                </c:pt>
                <c:pt idx="139">
                  <c:v>2099</c:v>
                </c:pt>
                <c:pt idx="140">
                  <c:v>2100</c:v>
                </c:pt>
              </c:numCache>
            </c:numRef>
          </c:cat>
          <c:val>
            <c:numRef>
              <c:f>WorldAnalysis!$R$5:$R$59</c:f>
              <c:numCache>
                <c:formatCode>General</c:formatCode>
                <c:ptCount val="55"/>
                <c:pt idx="0">
                  <c:v>6.876000253197633</c:v>
                </c:pt>
                <c:pt idx="1">
                  <c:v>6.6359542177626203</c:v>
                </c:pt>
                <c:pt idx="2">
                  <c:v>6.4306563935656511</c:v>
                </c:pt>
                <c:pt idx="3">
                  <c:v>6.300346664902289</c:v>
                </c:pt>
                <c:pt idx="4">
                  <c:v>6.0791693415731043</c:v>
                </c:pt>
                <c:pt idx="5">
                  <c:v>5.8276072557997329</c:v>
                </c:pt>
                <c:pt idx="6">
                  <c:v>5.6418948575682224</c:v>
                </c:pt>
                <c:pt idx="7">
                  <c:v>5.4705581686805669</c:v>
                </c:pt>
                <c:pt idx="8">
                  <c:v>5.3276097229437891</c:v>
                </c:pt>
                <c:pt idx="9">
                  <c:v>5.1273799093054668</c:v>
                </c:pt>
                <c:pt idx="10">
                  <c:v>5.0014785847954473</c:v>
                </c:pt>
                <c:pt idx="11">
                  <c:v>4.6918446465717221</c:v>
                </c:pt>
                <c:pt idx="12">
                  <c:v>4.2370249277217438</c:v>
                </c:pt>
                <c:pt idx="13">
                  <c:v>3.6655837288230146</c:v>
                </c:pt>
                <c:pt idx="14">
                  <c:v>3.1836933410697399</c:v>
                </c:pt>
                <c:pt idx="15">
                  <c:v>2.8412834509424356</c:v>
                </c:pt>
                <c:pt idx="16">
                  <c:v>2.7644136276094882</c:v>
                </c:pt>
                <c:pt idx="17">
                  <c:v>2.520320445732612</c:v>
                </c:pt>
                <c:pt idx="18">
                  <c:v>2.1666010758194632</c:v>
                </c:pt>
                <c:pt idx="19">
                  <c:v>1.9692970243614776</c:v>
                </c:pt>
                <c:pt idx="20">
                  <c:v>1.7306394958121023</c:v>
                </c:pt>
                <c:pt idx="21">
                  <c:v>1.6343935617618119</c:v>
                </c:pt>
                <c:pt idx="22">
                  <c:v>1.6346350498240101</c:v>
                </c:pt>
                <c:pt idx="23">
                  <c:v>1.5912444640405337</c:v>
                </c:pt>
                <c:pt idx="24">
                  <c:v>1.5877624700194257</c:v>
                </c:pt>
                <c:pt idx="25">
                  <c:v>1.554937848880291</c:v>
                </c:pt>
                <c:pt idx="26">
                  <c:v>1.353074512756183</c:v>
                </c:pt>
                <c:pt idx="27">
                  <c:v>1.2185786572878494</c:v>
                </c:pt>
                <c:pt idx="28">
                  <c:v>1.1273423904710516</c:v>
                </c:pt>
                <c:pt idx="29">
                  <c:v>1.0970767330898161</c:v>
                </c:pt>
                <c:pt idx="30">
                  <c:v>0.98094057208484953</c:v>
                </c:pt>
                <c:pt idx="31">
                  <c:v>0.9370175240319073</c:v>
                </c:pt>
                <c:pt idx="32">
                  <c:v>0.87371372103037315</c:v>
                </c:pt>
                <c:pt idx="33">
                  <c:v>0.8578440819096167</c:v>
                </c:pt>
                <c:pt idx="34">
                  <c:v>0.81294460748325115</c:v>
                </c:pt>
                <c:pt idx="35">
                  <c:v>0.74698725274303734</c:v>
                </c:pt>
                <c:pt idx="36">
                  <c:v>0.74785288564875518</c:v>
                </c:pt>
                <c:pt idx="37">
                  <c:v>0.76345456278509893</c:v>
                </c:pt>
                <c:pt idx="38">
                  <c:v>0.77005609272171227</c:v>
                </c:pt>
                <c:pt idx="39">
                  <c:v>0.74059910933115602</c:v>
                </c:pt>
                <c:pt idx="40">
                  <c:v>0.73606367992771859</c:v>
                </c:pt>
                <c:pt idx="41">
                  <c:v>0.75823868498000124</c:v>
                </c:pt>
                <c:pt idx="42">
                  <c:v>0.7409770026590401</c:v>
                </c:pt>
                <c:pt idx="43">
                  <c:v>0.69589809975118655</c:v>
                </c:pt>
                <c:pt idx="44">
                  <c:v>0.64868856240081274</c:v>
                </c:pt>
                <c:pt idx="45">
                  <c:v>0.6223409485852639</c:v>
                </c:pt>
                <c:pt idx="46">
                  <c:v>0.59579115241217429</c:v>
                </c:pt>
                <c:pt idx="47">
                  <c:v>0.53951728842577684</c:v>
                </c:pt>
                <c:pt idx="48">
                  <c:v>0.50770531194663471</c:v>
                </c:pt>
                <c:pt idx="49">
                  <c:v>0.53076213828489627</c:v>
                </c:pt>
                <c:pt idx="50">
                  <c:v>0.5078793956863954</c:v>
                </c:pt>
                <c:pt idx="51">
                  <c:v>0.4757875974292054</c:v>
                </c:pt>
                <c:pt idx="52">
                  <c:v>0.47419527027366909</c:v>
                </c:pt>
                <c:pt idx="53">
                  <c:v>0.46587915852896911</c:v>
                </c:pt>
                <c:pt idx="54">
                  <c:v>0.45819995521651669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B9B5-4422-A6E0-6C0A20CED8C0}"/>
            </c:ext>
          </c:extLst>
        </c:ser>
        <c:ser>
          <c:idx val="0"/>
          <c:order val="1"/>
          <c:tx>
            <c:strRef>
              <c:f>Top5Analysis!$BF$3</c:f>
              <c:strCache>
                <c:ptCount val="1"/>
                <c:pt idx="0">
                  <c:v>United States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Scenarios!$AM$3:$AM$143</c:f>
              <c:numCache>
                <c:formatCode>General</c:formatCode>
                <c:ptCount val="141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>
                  <c:v>2023</c:v>
                </c:pt>
                <c:pt idx="64">
                  <c:v>2024</c:v>
                </c:pt>
                <c:pt idx="65">
                  <c:v>2025</c:v>
                </c:pt>
                <c:pt idx="66">
                  <c:v>2026</c:v>
                </c:pt>
                <c:pt idx="67">
                  <c:v>2027</c:v>
                </c:pt>
                <c:pt idx="68">
                  <c:v>2028</c:v>
                </c:pt>
                <c:pt idx="69">
                  <c:v>2029</c:v>
                </c:pt>
                <c:pt idx="70">
                  <c:v>2030</c:v>
                </c:pt>
                <c:pt idx="71">
                  <c:v>2031</c:v>
                </c:pt>
                <c:pt idx="72">
                  <c:v>2032</c:v>
                </c:pt>
                <c:pt idx="73">
                  <c:v>2033</c:v>
                </c:pt>
                <c:pt idx="74">
                  <c:v>2034</c:v>
                </c:pt>
                <c:pt idx="75">
                  <c:v>2035</c:v>
                </c:pt>
                <c:pt idx="76">
                  <c:v>2036</c:v>
                </c:pt>
                <c:pt idx="77">
                  <c:v>2037</c:v>
                </c:pt>
                <c:pt idx="78">
                  <c:v>2038</c:v>
                </c:pt>
                <c:pt idx="79">
                  <c:v>2039</c:v>
                </c:pt>
                <c:pt idx="80">
                  <c:v>2040</c:v>
                </c:pt>
                <c:pt idx="81">
                  <c:v>2041</c:v>
                </c:pt>
                <c:pt idx="82">
                  <c:v>2042</c:v>
                </c:pt>
                <c:pt idx="83">
                  <c:v>2043</c:v>
                </c:pt>
                <c:pt idx="84">
                  <c:v>2044</c:v>
                </c:pt>
                <c:pt idx="85">
                  <c:v>2045</c:v>
                </c:pt>
                <c:pt idx="86">
                  <c:v>2046</c:v>
                </c:pt>
                <c:pt idx="87">
                  <c:v>2047</c:v>
                </c:pt>
                <c:pt idx="88">
                  <c:v>2048</c:v>
                </c:pt>
                <c:pt idx="89">
                  <c:v>2049</c:v>
                </c:pt>
                <c:pt idx="90">
                  <c:v>2050</c:v>
                </c:pt>
                <c:pt idx="91">
                  <c:v>2051</c:v>
                </c:pt>
                <c:pt idx="92">
                  <c:v>2052</c:v>
                </c:pt>
                <c:pt idx="93">
                  <c:v>2053</c:v>
                </c:pt>
                <c:pt idx="94">
                  <c:v>2054</c:v>
                </c:pt>
                <c:pt idx="95">
                  <c:v>2055</c:v>
                </c:pt>
                <c:pt idx="96">
                  <c:v>2056</c:v>
                </c:pt>
                <c:pt idx="97">
                  <c:v>2057</c:v>
                </c:pt>
                <c:pt idx="98">
                  <c:v>2058</c:v>
                </c:pt>
                <c:pt idx="99">
                  <c:v>2059</c:v>
                </c:pt>
                <c:pt idx="100">
                  <c:v>2060</c:v>
                </c:pt>
                <c:pt idx="101">
                  <c:v>2061</c:v>
                </c:pt>
                <c:pt idx="102">
                  <c:v>2062</c:v>
                </c:pt>
                <c:pt idx="103">
                  <c:v>2063</c:v>
                </c:pt>
                <c:pt idx="104">
                  <c:v>2064</c:v>
                </c:pt>
                <c:pt idx="105">
                  <c:v>2065</c:v>
                </c:pt>
                <c:pt idx="106">
                  <c:v>2066</c:v>
                </c:pt>
                <c:pt idx="107">
                  <c:v>2067</c:v>
                </c:pt>
                <c:pt idx="108">
                  <c:v>2068</c:v>
                </c:pt>
                <c:pt idx="109">
                  <c:v>2069</c:v>
                </c:pt>
                <c:pt idx="110">
                  <c:v>2070</c:v>
                </c:pt>
                <c:pt idx="111">
                  <c:v>2071</c:v>
                </c:pt>
                <c:pt idx="112">
                  <c:v>2072</c:v>
                </c:pt>
                <c:pt idx="113">
                  <c:v>2073</c:v>
                </c:pt>
                <c:pt idx="114">
                  <c:v>2074</c:v>
                </c:pt>
                <c:pt idx="115">
                  <c:v>2075</c:v>
                </c:pt>
                <c:pt idx="116">
                  <c:v>2076</c:v>
                </c:pt>
                <c:pt idx="117">
                  <c:v>2077</c:v>
                </c:pt>
                <c:pt idx="118">
                  <c:v>2078</c:v>
                </c:pt>
                <c:pt idx="119">
                  <c:v>2079</c:v>
                </c:pt>
                <c:pt idx="120">
                  <c:v>2080</c:v>
                </c:pt>
                <c:pt idx="121">
                  <c:v>2081</c:v>
                </c:pt>
                <c:pt idx="122">
                  <c:v>2082</c:v>
                </c:pt>
                <c:pt idx="123">
                  <c:v>2083</c:v>
                </c:pt>
                <c:pt idx="124">
                  <c:v>2084</c:v>
                </c:pt>
                <c:pt idx="125">
                  <c:v>2085</c:v>
                </c:pt>
                <c:pt idx="126">
                  <c:v>2086</c:v>
                </c:pt>
                <c:pt idx="127">
                  <c:v>2087</c:v>
                </c:pt>
                <c:pt idx="128">
                  <c:v>2088</c:v>
                </c:pt>
                <c:pt idx="129">
                  <c:v>2089</c:v>
                </c:pt>
                <c:pt idx="130">
                  <c:v>2090</c:v>
                </c:pt>
                <c:pt idx="131">
                  <c:v>2091</c:v>
                </c:pt>
                <c:pt idx="132">
                  <c:v>2092</c:v>
                </c:pt>
                <c:pt idx="133">
                  <c:v>2093</c:v>
                </c:pt>
                <c:pt idx="134">
                  <c:v>2094</c:v>
                </c:pt>
                <c:pt idx="135">
                  <c:v>2095</c:v>
                </c:pt>
                <c:pt idx="136">
                  <c:v>2096</c:v>
                </c:pt>
                <c:pt idx="137">
                  <c:v>2097</c:v>
                </c:pt>
                <c:pt idx="138">
                  <c:v>2098</c:v>
                </c:pt>
                <c:pt idx="139">
                  <c:v>2099</c:v>
                </c:pt>
                <c:pt idx="140">
                  <c:v>2100</c:v>
                </c:pt>
              </c:numCache>
            </c:numRef>
          </c:cat>
          <c:val>
            <c:numRef>
              <c:f>Top5Analysis!$BF$4:$BF$58</c:f>
              <c:numCache>
                <c:formatCode>General</c:formatCode>
                <c:ptCount val="55"/>
                <c:pt idx="0">
                  <c:v>5.3206259893244985</c:v>
                </c:pt>
                <c:pt idx="1">
                  <c:v>5.1136259666252437</c:v>
                </c:pt>
                <c:pt idx="2">
                  <c:v>4.9367176879854568</c:v>
                </c:pt>
                <c:pt idx="3">
                  <c:v>4.8844830472909493</c:v>
                </c:pt>
                <c:pt idx="4">
                  <c:v>4.7477330212890054</c:v>
                </c:pt>
                <c:pt idx="5">
                  <c:v>4.5595301479091033</c:v>
                </c:pt>
                <c:pt idx="6">
                  <c:v>4.3704025901840495</c:v>
                </c:pt>
                <c:pt idx="7">
                  <c:v>4.2888580051061851</c:v>
                </c:pt>
                <c:pt idx="8">
                  <c:v>4.0650980795755967</c:v>
                </c:pt>
                <c:pt idx="9">
                  <c:v>3.9462190930483381</c:v>
                </c:pt>
                <c:pt idx="10">
                  <c:v>4.0235792157890629</c:v>
                </c:pt>
                <c:pt idx="11">
                  <c:v>3.7308460004966735</c:v>
                </c:pt>
                <c:pt idx="12">
                  <c:v>3.5595590608281493</c:v>
                </c:pt>
                <c:pt idx="13">
                  <c:v>3.3391888888655545</c:v>
                </c:pt>
                <c:pt idx="14">
                  <c:v>2.9690169470404988</c:v>
                </c:pt>
                <c:pt idx="15">
                  <c:v>2.6089582171596928</c:v>
                </c:pt>
                <c:pt idx="16">
                  <c:v>2.4569304474306648</c:v>
                </c:pt>
                <c:pt idx="17">
                  <c:v>2.2734439807071212</c:v>
                </c:pt>
                <c:pt idx="18">
                  <c:v>2.0754143414308333</c:v>
                </c:pt>
                <c:pt idx="19">
                  <c:v>1.862283410893709</c:v>
                </c:pt>
                <c:pt idx="20">
                  <c:v>1.6500266993420099</c:v>
                </c:pt>
                <c:pt idx="21">
                  <c:v>1.4126012028816339</c:v>
                </c:pt>
                <c:pt idx="22">
                  <c:v>1.2875216964709324</c:v>
                </c:pt>
                <c:pt idx="23">
                  <c:v>1.193434537237053</c:v>
                </c:pt>
                <c:pt idx="24">
                  <c:v>1.1075308448328047</c:v>
                </c:pt>
                <c:pt idx="25">
                  <c:v>1.033547343131648</c:v>
                </c:pt>
                <c:pt idx="26">
                  <c:v>0.97937069837510937</c:v>
                </c:pt>
                <c:pt idx="27">
                  <c:v>0.96266206967779866</c:v>
                </c:pt>
                <c:pt idx="28">
                  <c:v>0.93144329591905306</c:v>
                </c:pt>
                <c:pt idx="29">
                  <c:v>0.87581306037637607</c:v>
                </c:pt>
                <c:pt idx="30">
                  <c:v>0.80664459012149503</c:v>
                </c:pt>
                <c:pt idx="31">
                  <c:v>0.78082501514809666</c:v>
                </c:pt>
                <c:pt idx="32">
                  <c:v>0.75077368598683136</c:v>
                </c:pt>
                <c:pt idx="33">
                  <c:v>0.73104820462184961</c:v>
                </c:pt>
                <c:pt idx="34">
                  <c:v>0.69702077590506195</c:v>
                </c:pt>
                <c:pt idx="35">
                  <c:v>0.66973900517480289</c:v>
                </c:pt>
                <c:pt idx="36">
                  <c:v>0.64839281000557891</c:v>
                </c:pt>
                <c:pt idx="37">
                  <c:v>0.6236517394695833</c:v>
                </c:pt>
                <c:pt idx="38">
                  <c:v>0.59422497449711553</c:v>
                </c:pt>
                <c:pt idx="39">
                  <c:v>0.56980474335819298</c:v>
                </c:pt>
                <c:pt idx="40">
                  <c:v>0.55360303745953121</c:v>
                </c:pt>
                <c:pt idx="41">
                  <c:v>0.52682047160638323</c:v>
                </c:pt>
                <c:pt idx="42">
                  <c:v>0.51389678327898292</c:v>
                </c:pt>
                <c:pt idx="43">
                  <c:v>0.49308180375251837</c:v>
                </c:pt>
                <c:pt idx="44">
                  <c:v>0.46892944968801448</c:v>
                </c:pt>
                <c:pt idx="45">
                  <c:v>0.44217568711915922</c:v>
                </c:pt>
                <c:pt idx="46">
                  <c:v>0.41118157768018915</c:v>
                </c:pt>
                <c:pt idx="47">
                  <c:v>0.3998602369102412</c:v>
                </c:pt>
                <c:pt idx="48">
                  <c:v>0.38143015366561805</c:v>
                </c:pt>
                <c:pt idx="49">
                  <c:v>0.36504617061172967</c:v>
                </c:pt>
                <c:pt idx="50">
                  <c:v>0.36055854031161483</c:v>
                </c:pt>
                <c:pt idx="51">
                  <c:v>0.34087548187818395</c:v>
                </c:pt>
                <c:pt idx="52">
                  <c:v>0.31688985169222028</c:v>
                </c:pt>
                <c:pt idx="53">
                  <c:v>0.30908880073632611</c:v>
                </c:pt>
                <c:pt idx="54">
                  <c:v>0.30208981600350437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9B5-4422-A6E0-6C0A20CED8C0}"/>
            </c:ext>
          </c:extLst>
        </c:ser>
        <c:ser>
          <c:idx val="1"/>
          <c:order val="2"/>
          <c:tx>
            <c:strRef>
              <c:f>Top5Analysis!$BG$3</c:f>
              <c:strCache>
                <c:ptCount val="1"/>
                <c:pt idx="0">
                  <c:v>European Union</c:v>
                </c:pt>
              </c:strCache>
            </c:strRef>
          </c:tx>
          <c:spPr>
            <a:ln w="19050" cap="rnd">
              <a:solidFill>
                <a:srgbClr val="002060"/>
              </a:solidFill>
              <a:round/>
            </a:ln>
            <a:effectLst/>
          </c:spPr>
          <c:marker>
            <c:symbol val="none"/>
          </c:marker>
          <c:cat>
            <c:numRef>
              <c:f>Scenarios!$AM$3:$AM$143</c:f>
              <c:numCache>
                <c:formatCode>General</c:formatCode>
                <c:ptCount val="141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>
                  <c:v>2023</c:v>
                </c:pt>
                <c:pt idx="64">
                  <c:v>2024</c:v>
                </c:pt>
                <c:pt idx="65">
                  <c:v>2025</c:v>
                </c:pt>
                <c:pt idx="66">
                  <c:v>2026</c:v>
                </c:pt>
                <c:pt idx="67">
                  <c:v>2027</c:v>
                </c:pt>
                <c:pt idx="68">
                  <c:v>2028</c:v>
                </c:pt>
                <c:pt idx="69">
                  <c:v>2029</c:v>
                </c:pt>
                <c:pt idx="70">
                  <c:v>2030</c:v>
                </c:pt>
                <c:pt idx="71">
                  <c:v>2031</c:v>
                </c:pt>
                <c:pt idx="72">
                  <c:v>2032</c:v>
                </c:pt>
                <c:pt idx="73">
                  <c:v>2033</c:v>
                </c:pt>
                <c:pt idx="74">
                  <c:v>2034</c:v>
                </c:pt>
                <c:pt idx="75">
                  <c:v>2035</c:v>
                </c:pt>
                <c:pt idx="76">
                  <c:v>2036</c:v>
                </c:pt>
                <c:pt idx="77">
                  <c:v>2037</c:v>
                </c:pt>
                <c:pt idx="78">
                  <c:v>2038</c:v>
                </c:pt>
                <c:pt idx="79">
                  <c:v>2039</c:v>
                </c:pt>
                <c:pt idx="80">
                  <c:v>2040</c:v>
                </c:pt>
                <c:pt idx="81">
                  <c:v>2041</c:v>
                </c:pt>
                <c:pt idx="82">
                  <c:v>2042</c:v>
                </c:pt>
                <c:pt idx="83">
                  <c:v>2043</c:v>
                </c:pt>
                <c:pt idx="84">
                  <c:v>2044</c:v>
                </c:pt>
                <c:pt idx="85">
                  <c:v>2045</c:v>
                </c:pt>
                <c:pt idx="86">
                  <c:v>2046</c:v>
                </c:pt>
                <c:pt idx="87">
                  <c:v>2047</c:v>
                </c:pt>
                <c:pt idx="88">
                  <c:v>2048</c:v>
                </c:pt>
                <c:pt idx="89">
                  <c:v>2049</c:v>
                </c:pt>
                <c:pt idx="90">
                  <c:v>2050</c:v>
                </c:pt>
                <c:pt idx="91">
                  <c:v>2051</c:v>
                </c:pt>
                <c:pt idx="92">
                  <c:v>2052</c:v>
                </c:pt>
                <c:pt idx="93">
                  <c:v>2053</c:v>
                </c:pt>
                <c:pt idx="94">
                  <c:v>2054</c:v>
                </c:pt>
                <c:pt idx="95">
                  <c:v>2055</c:v>
                </c:pt>
                <c:pt idx="96">
                  <c:v>2056</c:v>
                </c:pt>
                <c:pt idx="97">
                  <c:v>2057</c:v>
                </c:pt>
                <c:pt idx="98">
                  <c:v>2058</c:v>
                </c:pt>
                <c:pt idx="99">
                  <c:v>2059</c:v>
                </c:pt>
                <c:pt idx="100">
                  <c:v>2060</c:v>
                </c:pt>
                <c:pt idx="101">
                  <c:v>2061</c:v>
                </c:pt>
                <c:pt idx="102">
                  <c:v>2062</c:v>
                </c:pt>
                <c:pt idx="103">
                  <c:v>2063</c:v>
                </c:pt>
                <c:pt idx="104">
                  <c:v>2064</c:v>
                </c:pt>
                <c:pt idx="105">
                  <c:v>2065</c:v>
                </c:pt>
                <c:pt idx="106">
                  <c:v>2066</c:v>
                </c:pt>
                <c:pt idx="107">
                  <c:v>2067</c:v>
                </c:pt>
                <c:pt idx="108">
                  <c:v>2068</c:v>
                </c:pt>
                <c:pt idx="109">
                  <c:v>2069</c:v>
                </c:pt>
                <c:pt idx="110">
                  <c:v>2070</c:v>
                </c:pt>
                <c:pt idx="111">
                  <c:v>2071</c:v>
                </c:pt>
                <c:pt idx="112">
                  <c:v>2072</c:v>
                </c:pt>
                <c:pt idx="113">
                  <c:v>2073</c:v>
                </c:pt>
                <c:pt idx="114">
                  <c:v>2074</c:v>
                </c:pt>
                <c:pt idx="115">
                  <c:v>2075</c:v>
                </c:pt>
                <c:pt idx="116">
                  <c:v>2076</c:v>
                </c:pt>
                <c:pt idx="117">
                  <c:v>2077</c:v>
                </c:pt>
                <c:pt idx="118">
                  <c:v>2078</c:v>
                </c:pt>
                <c:pt idx="119">
                  <c:v>2079</c:v>
                </c:pt>
                <c:pt idx="120">
                  <c:v>2080</c:v>
                </c:pt>
                <c:pt idx="121">
                  <c:v>2081</c:v>
                </c:pt>
                <c:pt idx="122">
                  <c:v>2082</c:v>
                </c:pt>
                <c:pt idx="123">
                  <c:v>2083</c:v>
                </c:pt>
                <c:pt idx="124">
                  <c:v>2084</c:v>
                </c:pt>
                <c:pt idx="125">
                  <c:v>2085</c:v>
                </c:pt>
                <c:pt idx="126">
                  <c:v>2086</c:v>
                </c:pt>
                <c:pt idx="127">
                  <c:v>2087</c:v>
                </c:pt>
                <c:pt idx="128">
                  <c:v>2088</c:v>
                </c:pt>
                <c:pt idx="129">
                  <c:v>2089</c:v>
                </c:pt>
                <c:pt idx="130">
                  <c:v>2090</c:v>
                </c:pt>
                <c:pt idx="131">
                  <c:v>2091</c:v>
                </c:pt>
                <c:pt idx="132">
                  <c:v>2092</c:v>
                </c:pt>
                <c:pt idx="133">
                  <c:v>2093</c:v>
                </c:pt>
                <c:pt idx="134">
                  <c:v>2094</c:v>
                </c:pt>
                <c:pt idx="135">
                  <c:v>2095</c:v>
                </c:pt>
                <c:pt idx="136">
                  <c:v>2096</c:v>
                </c:pt>
                <c:pt idx="137">
                  <c:v>2097</c:v>
                </c:pt>
                <c:pt idx="138">
                  <c:v>2098</c:v>
                </c:pt>
                <c:pt idx="139">
                  <c:v>2099</c:v>
                </c:pt>
                <c:pt idx="140">
                  <c:v>2100</c:v>
                </c:pt>
              </c:numCache>
            </c:numRef>
          </c:cat>
          <c:val>
            <c:numRef>
              <c:f>Top5Analysis!$BG$4:$BG$58</c:f>
              <c:numCache>
                <c:formatCode>General</c:formatCode>
                <c:ptCount val="55"/>
                <c:pt idx="0">
                  <c:v>6.5737924939078614</c:v>
                </c:pt>
                <c:pt idx="1">
                  <c:v>6.2589844090679136</c:v>
                </c:pt>
                <c:pt idx="2">
                  <c:v>6.0604503413885569</c:v>
                </c:pt>
                <c:pt idx="3">
                  <c:v>5.8764157463578632</c:v>
                </c:pt>
                <c:pt idx="4">
                  <c:v>5.5249485830641065</c:v>
                </c:pt>
                <c:pt idx="5">
                  <c:v>5.2449886162459052</c:v>
                </c:pt>
                <c:pt idx="6">
                  <c:v>4.9831763012921044</c:v>
                </c:pt>
                <c:pt idx="7">
                  <c:v>4.7423644585205338</c:v>
                </c:pt>
                <c:pt idx="8">
                  <c:v>4.8270261289216378</c:v>
                </c:pt>
                <c:pt idx="9">
                  <c:v>4.6643048317461577</c:v>
                </c:pt>
                <c:pt idx="10">
                  <c:v>4.3887862395651114</c:v>
                </c:pt>
                <c:pt idx="11">
                  <c:v>3.9762909043933989</c:v>
                </c:pt>
                <c:pt idx="12">
                  <c:v>3.4528417924751653</c:v>
                </c:pt>
                <c:pt idx="13">
                  <c:v>2.8583815495562073</c:v>
                </c:pt>
                <c:pt idx="14">
                  <c:v>2.5064200158235286</c:v>
                </c:pt>
                <c:pt idx="15">
                  <c:v>2.1096906370810484</c:v>
                </c:pt>
                <c:pt idx="16">
                  <c:v>2.1704176882996449</c:v>
                </c:pt>
                <c:pt idx="17">
                  <c:v>1.9096583459574483</c:v>
                </c:pt>
                <c:pt idx="18">
                  <c:v>1.6094095150943444</c:v>
                </c:pt>
                <c:pt idx="19">
                  <c:v>1.3739898452201615</c:v>
                </c:pt>
                <c:pt idx="20">
                  <c:v>1.170272465492834</c:v>
                </c:pt>
                <c:pt idx="21">
                  <c:v>1.2487309774973889</c:v>
                </c:pt>
                <c:pt idx="22">
                  <c:v>1.2688656975148997</c:v>
                </c:pt>
                <c:pt idx="23">
                  <c:v>1.2902506930106521</c:v>
                </c:pt>
                <c:pt idx="24">
                  <c:v>1.3347895311317337</c:v>
                </c:pt>
                <c:pt idx="25">
                  <c:v>1.324737799141388</c:v>
                </c:pt>
                <c:pt idx="26">
                  <c:v>0.96377536522829665</c:v>
                </c:pt>
                <c:pt idx="27">
                  <c:v>0.79371178052473768</c:v>
                </c:pt>
                <c:pt idx="28">
                  <c:v>0.70220237276363673</c:v>
                </c:pt>
                <c:pt idx="29">
                  <c:v>0.70739864890214899</c:v>
                </c:pt>
                <c:pt idx="30">
                  <c:v>0.54110555845597696</c:v>
                </c:pt>
                <c:pt idx="31">
                  <c:v>0.52288767432656547</c:v>
                </c:pt>
                <c:pt idx="32">
                  <c:v>0.46605205529682747</c:v>
                </c:pt>
                <c:pt idx="33">
                  <c:v>0.50401607076251376</c:v>
                </c:pt>
                <c:pt idx="34">
                  <c:v>0.46815925103098605</c:v>
                </c:pt>
                <c:pt idx="35">
                  <c:v>0.41078576915208137</c:v>
                </c:pt>
                <c:pt idx="36">
                  <c:v>0.41283002707154709</c:v>
                </c:pt>
                <c:pt idx="37">
                  <c:v>0.42735341084803785</c:v>
                </c:pt>
                <c:pt idx="38">
                  <c:v>0.41385454186423354</c:v>
                </c:pt>
                <c:pt idx="39">
                  <c:v>0.4068269036008324</c:v>
                </c:pt>
                <c:pt idx="40">
                  <c:v>0.43958437773800019</c:v>
                </c:pt>
                <c:pt idx="41">
                  <c:v>0.44415343307184163</c:v>
                </c:pt>
                <c:pt idx="42">
                  <c:v>0.40505164811735073</c:v>
                </c:pt>
                <c:pt idx="43">
                  <c:v>0.33878984489828878</c:v>
                </c:pt>
                <c:pt idx="44">
                  <c:v>0.29401750988172914</c:v>
                </c:pt>
                <c:pt idx="45">
                  <c:v>0.28002089341662356</c:v>
                </c:pt>
                <c:pt idx="46">
                  <c:v>0.26459405040264578</c:v>
                </c:pt>
                <c:pt idx="47">
                  <c:v>0.22514718205627568</c:v>
                </c:pt>
                <c:pt idx="48">
                  <c:v>0.20479887970371705</c:v>
                </c:pt>
                <c:pt idx="49">
                  <c:v>0.21085366700622571</c:v>
                </c:pt>
                <c:pt idx="50">
                  <c:v>0.21850671837919358</c:v>
                </c:pt>
                <c:pt idx="51">
                  <c:v>0.194546631668259</c:v>
                </c:pt>
                <c:pt idx="52">
                  <c:v>0.20230508419348645</c:v>
                </c:pt>
                <c:pt idx="53">
                  <c:v>0.19005322286812221</c:v>
                </c:pt>
                <c:pt idx="54">
                  <c:v>0.17440298204111651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9B5-4422-A6E0-6C0A20CED8C0}"/>
            </c:ext>
          </c:extLst>
        </c:ser>
        <c:ser>
          <c:idx val="2"/>
          <c:order val="3"/>
          <c:tx>
            <c:strRef>
              <c:f>Top5Analysis!$BH$3</c:f>
              <c:strCache>
                <c:ptCount val="1"/>
                <c:pt idx="0">
                  <c:v>China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numRef>
              <c:f>Scenarios!$AM$3:$AM$143</c:f>
              <c:numCache>
                <c:formatCode>General</c:formatCode>
                <c:ptCount val="141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>
                  <c:v>2023</c:v>
                </c:pt>
                <c:pt idx="64">
                  <c:v>2024</c:v>
                </c:pt>
                <c:pt idx="65">
                  <c:v>2025</c:v>
                </c:pt>
                <c:pt idx="66">
                  <c:v>2026</c:v>
                </c:pt>
                <c:pt idx="67">
                  <c:v>2027</c:v>
                </c:pt>
                <c:pt idx="68">
                  <c:v>2028</c:v>
                </c:pt>
                <c:pt idx="69">
                  <c:v>2029</c:v>
                </c:pt>
                <c:pt idx="70">
                  <c:v>2030</c:v>
                </c:pt>
                <c:pt idx="71">
                  <c:v>2031</c:v>
                </c:pt>
                <c:pt idx="72">
                  <c:v>2032</c:v>
                </c:pt>
                <c:pt idx="73">
                  <c:v>2033</c:v>
                </c:pt>
                <c:pt idx="74">
                  <c:v>2034</c:v>
                </c:pt>
                <c:pt idx="75">
                  <c:v>2035</c:v>
                </c:pt>
                <c:pt idx="76">
                  <c:v>2036</c:v>
                </c:pt>
                <c:pt idx="77">
                  <c:v>2037</c:v>
                </c:pt>
                <c:pt idx="78">
                  <c:v>2038</c:v>
                </c:pt>
                <c:pt idx="79">
                  <c:v>2039</c:v>
                </c:pt>
                <c:pt idx="80">
                  <c:v>2040</c:v>
                </c:pt>
                <c:pt idx="81">
                  <c:v>2041</c:v>
                </c:pt>
                <c:pt idx="82">
                  <c:v>2042</c:v>
                </c:pt>
                <c:pt idx="83">
                  <c:v>2043</c:v>
                </c:pt>
                <c:pt idx="84">
                  <c:v>2044</c:v>
                </c:pt>
                <c:pt idx="85">
                  <c:v>2045</c:v>
                </c:pt>
                <c:pt idx="86">
                  <c:v>2046</c:v>
                </c:pt>
                <c:pt idx="87">
                  <c:v>2047</c:v>
                </c:pt>
                <c:pt idx="88">
                  <c:v>2048</c:v>
                </c:pt>
                <c:pt idx="89">
                  <c:v>2049</c:v>
                </c:pt>
                <c:pt idx="90">
                  <c:v>2050</c:v>
                </c:pt>
                <c:pt idx="91">
                  <c:v>2051</c:v>
                </c:pt>
                <c:pt idx="92">
                  <c:v>2052</c:v>
                </c:pt>
                <c:pt idx="93">
                  <c:v>2053</c:v>
                </c:pt>
                <c:pt idx="94">
                  <c:v>2054</c:v>
                </c:pt>
                <c:pt idx="95">
                  <c:v>2055</c:v>
                </c:pt>
                <c:pt idx="96">
                  <c:v>2056</c:v>
                </c:pt>
                <c:pt idx="97">
                  <c:v>2057</c:v>
                </c:pt>
                <c:pt idx="98">
                  <c:v>2058</c:v>
                </c:pt>
                <c:pt idx="99">
                  <c:v>2059</c:v>
                </c:pt>
                <c:pt idx="100">
                  <c:v>2060</c:v>
                </c:pt>
                <c:pt idx="101">
                  <c:v>2061</c:v>
                </c:pt>
                <c:pt idx="102">
                  <c:v>2062</c:v>
                </c:pt>
                <c:pt idx="103">
                  <c:v>2063</c:v>
                </c:pt>
                <c:pt idx="104">
                  <c:v>2064</c:v>
                </c:pt>
                <c:pt idx="105">
                  <c:v>2065</c:v>
                </c:pt>
                <c:pt idx="106">
                  <c:v>2066</c:v>
                </c:pt>
                <c:pt idx="107">
                  <c:v>2067</c:v>
                </c:pt>
                <c:pt idx="108">
                  <c:v>2068</c:v>
                </c:pt>
                <c:pt idx="109">
                  <c:v>2069</c:v>
                </c:pt>
                <c:pt idx="110">
                  <c:v>2070</c:v>
                </c:pt>
                <c:pt idx="111">
                  <c:v>2071</c:v>
                </c:pt>
                <c:pt idx="112">
                  <c:v>2072</c:v>
                </c:pt>
                <c:pt idx="113">
                  <c:v>2073</c:v>
                </c:pt>
                <c:pt idx="114">
                  <c:v>2074</c:v>
                </c:pt>
                <c:pt idx="115">
                  <c:v>2075</c:v>
                </c:pt>
                <c:pt idx="116">
                  <c:v>2076</c:v>
                </c:pt>
                <c:pt idx="117">
                  <c:v>2077</c:v>
                </c:pt>
                <c:pt idx="118">
                  <c:v>2078</c:v>
                </c:pt>
                <c:pt idx="119">
                  <c:v>2079</c:v>
                </c:pt>
                <c:pt idx="120">
                  <c:v>2080</c:v>
                </c:pt>
                <c:pt idx="121">
                  <c:v>2081</c:v>
                </c:pt>
                <c:pt idx="122">
                  <c:v>2082</c:v>
                </c:pt>
                <c:pt idx="123">
                  <c:v>2083</c:v>
                </c:pt>
                <c:pt idx="124">
                  <c:v>2084</c:v>
                </c:pt>
                <c:pt idx="125">
                  <c:v>2085</c:v>
                </c:pt>
                <c:pt idx="126">
                  <c:v>2086</c:v>
                </c:pt>
                <c:pt idx="127">
                  <c:v>2087</c:v>
                </c:pt>
                <c:pt idx="128">
                  <c:v>2088</c:v>
                </c:pt>
                <c:pt idx="129">
                  <c:v>2089</c:v>
                </c:pt>
                <c:pt idx="130">
                  <c:v>2090</c:v>
                </c:pt>
                <c:pt idx="131">
                  <c:v>2091</c:v>
                </c:pt>
                <c:pt idx="132">
                  <c:v>2092</c:v>
                </c:pt>
                <c:pt idx="133">
                  <c:v>2093</c:v>
                </c:pt>
                <c:pt idx="134">
                  <c:v>2094</c:v>
                </c:pt>
                <c:pt idx="135">
                  <c:v>2095</c:v>
                </c:pt>
                <c:pt idx="136">
                  <c:v>2096</c:v>
                </c:pt>
                <c:pt idx="137">
                  <c:v>2097</c:v>
                </c:pt>
                <c:pt idx="138">
                  <c:v>2098</c:v>
                </c:pt>
                <c:pt idx="139">
                  <c:v>2099</c:v>
                </c:pt>
                <c:pt idx="140">
                  <c:v>2100</c:v>
                </c:pt>
              </c:numCache>
            </c:numRef>
          </c:cat>
          <c:val>
            <c:numRef>
              <c:f>Top5Analysis!$BH$4:$BH$58</c:f>
              <c:numCache>
                <c:formatCode>General</c:formatCode>
                <c:ptCount val="55"/>
                <c:pt idx="0">
                  <c:v>13.073886200010886</c:v>
                </c:pt>
                <c:pt idx="1">
                  <c:v>11.028793080662178</c:v>
                </c:pt>
                <c:pt idx="2">
                  <c:v>9.3277908930665987</c:v>
                </c:pt>
                <c:pt idx="3">
                  <c:v>8.6121722695890437</c:v>
                </c:pt>
                <c:pt idx="4">
                  <c:v>7.3176213653309752</c:v>
                </c:pt>
                <c:pt idx="5">
                  <c:v>6.7574980764671286</c:v>
                </c:pt>
                <c:pt idx="6">
                  <c:v>6.8142280153523584</c:v>
                </c:pt>
                <c:pt idx="7">
                  <c:v>5.9443516852435625</c:v>
                </c:pt>
                <c:pt idx="8">
                  <c:v>6.6189352186617745</c:v>
                </c:pt>
                <c:pt idx="9">
                  <c:v>7.2420873831841819</c:v>
                </c:pt>
                <c:pt idx="10">
                  <c:v>8.332534533022768</c:v>
                </c:pt>
                <c:pt idx="11">
                  <c:v>8.783813621376531</c:v>
                </c:pt>
                <c:pt idx="12">
                  <c:v>8.194172392309591</c:v>
                </c:pt>
                <c:pt idx="13">
                  <c:v>6.990852852823453</c:v>
                </c:pt>
                <c:pt idx="14">
                  <c:v>6.8525444504494821</c:v>
                </c:pt>
                <c:pt idx="15">
                  <c:v>7.0097080858891267</c:v>
                </c:pt>
                <c:pt idx="16">
                  <c:v>7.7704962762798635</c:v>
                </c:pt>
                <c:pt idx="17">
                  <c:v>7.4901395624461529</c:v>
                </c:pt>
                <c:pt idx="18">
                  <c:v>9.7777331784054144</c:v>
                </c:pt>
                <c:pt idx="19">
                  <c:v>8.3847768155103033</c:v>
                </c:pt>
                <c:pt idx="20">
                  <c:v>7.675607475804342</c:v>
                </c:pt>
                <c:pt idx="21">
                  <c:v>7.4107200768264514</c:v>
                </c:pt>
                <c:pt idx="22">
                  <c:v>7.7051455226486016</c:v>
                </c:pt>
                <c:pt idx="23">
                  <c:v>7.2264050467704157</c:v>
                </c:pt>
                <c:pt idx="24">
                  <c:v>6.9818551459778799</c:v>
                </c:pt>
                <c:pt idx="25">
                  <c:v>6.3542484018068119</c:v>
                </c:pt>
                <c:pt idx="26">
                  <c:v>6.8791496838437967</c:v>
                </c:pt>
                <c:pt idx="27">
                  <c:v>8.0949682521479147</c:v>
                </c:pt>
                <c:pt idx="28">
                  <c:v>7.5859518680535443</c:v>
                </c:pt>
                <c:pt idx="29">
                  <c:v>6.9257266359133158</c:v>
                </c:pt>
                <c:pt idx="30">
                  <c:v>6.7683897171976746</c:v>
                </c:pt>
                <c:pt idx="31">
                  <c:v>6.6921659511760652</c:v>
                </c:pt>
                <c:pt idx="32">
                  <c:v>6.3020846385335263</c:v>
                </c:pt>
                <c:pt idx="33">
                  <c:v>6.472889523337324</c:v>
                </c:pt>
                <c:pt idx="34">
                  <c:v>5.419288522409869</c:v>
                </c:pt>
                <c:pt idx="35">
                  <c:v>4.5201745033990921</c:v>
                </c:pt>
                <c:pt idx="36">
                  <c:v>4.0093820185814666</c:v>
                </c:pt>
                <c:pt idx="37">
                  <c:v>3.6080467159142442</c:v>
                </c:pt>
                <c:pt idx="38">
                  <c:v>3.2305204743505116</c:v>
                </c:pt>
                <c:pt idx="39">
                  <c:v>3.0329643645158799</c:v>
                </c:pt>
                <c:pt idx="40">
                  <c:v>2.8110702932060097</c:v>
                </c:pt>
                <c:pt idx="41">
                  <c:v>2.6038362164911146</c:v>
                </c:pt>
                <c:pt idx="42">
                  <c:v>2.6182517217178476</c:v>
                </c:pt>
                <c:pt idx="43">
                  <c:v>2.7347172951854137</c:v>
                </c:pt>
                <c:pt idx="44">
                  <c:v>2.6765261897411396</c:v>
                </c:pt>
                <c:pt idx="45">
                  <c:v>2.5796350780450612</c:v>
                </c:pt>
                <c:pt idx="46">
                  <c:v>2.3724484531940018</c:v>
                </c:pt>
                <c:pt idx="47">
                  <c:v>1.9792894502429945</c:v>
                </c:pt>
                <c:pt idx="48">
                  <c:v>1.6426126189599222</c:v>
                </c:pt>
                <c:pt idx="49">
                  <c:v>1.5657692630859452</c:v>
                </c:pt>
                <c:pt idx="50">
                  <c:v>1.4385488529157497</c:v>
                </c:pt>
                <c:pt idx="51">
                  <c:v>1.2853705178857331</c:v>
                </c:pt>
                <c:pt idx="52">
                  <c:v>1.1714875337622086</c:v>
                </c:pt>
                <c:pt idx="53">
                  <c:v>1.0677389079790152</c:v>
                </c:pt>
                <c:pt idx="54">
                  <c:v>0.98183193082803344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9B5-4422-A6E0-6C0A20CED8C0}"/>
            </c:ext>
          </c:extLst>
        </c:ser>
        <c:ser>
          <c:idx val="3"/>
          <c:order val="4"/>
          <c:tx>
            <c:strRef>
              <c:f>Top5Analysis!$BI$3</c:f>
              <c:strCache>
                <c:ptCount val="1"/>
                <c:pt idx="0">
                  <c:v>Japan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Scenarios!$AM$3:$AM$143</c:f>
              <c:numCache>
                <c:formatCode>General</c:formatCode>
                <c:ptCount val="141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>
                  <c:v>2023</c:v>
                </c:pt>
                <c:pt idx="64">
                  <c:v>2024</c:v>
                </c:pt>
                <c:pt idx="65">
                  <c:v>2025</c:v>
                </c:pt>
                <c:pt idx="66">
                  <c:v>2026</c:v>
                </c:pt>
                <c:pt idx="67">
                  <c:v>2027</c:v>
                </c:pt>
                <c:pt idx="68">
                  <c:v>2028</c:v>
                </c:pt>
                <c:pt idx="69">
                  <c:v>2029</c:v>
                </c:pt>
                <c:pt idx="70">
                  <c:v>2030</c:v>
                </c:pt>
                <c:pt idx="71">
                  <c:v>2031</c:v>
                </c:pt>
                <c:pt idx="72">
                  <c:v>2032</c:v>
                </c:pt>
                <c:pt idx="73">
                  <c:v>2033</c:v>
                </c:pt>
                <c:pt idx="74">
                  <c:v>2034</c:v>
                </c:pt>
                <c:pt idx="75">
                  <c:v>2035</c:v>
                </c:pt>
                <c:pt idx="76">
                  <c:v>2036</c:v>
                </c:pt>
                <c:pt idx="77">
                  <c:v>2037</c:v>
                </c:pt>
                <c:pt idx="78">
                  <c:v>2038</c:v>
                </c:pt>
                <c:pt idx="79">
                  <c:v>2039</c:v>
                </c:pt>
                <c:pt idx="80">
                  <c:v>2040</c:v>
                </c:pt>
                <c:pt idx="81">
                  <c:v>2041</c:v>
                </c:pt>
                <c:pt idx="82">
                  <c:v>2042</c:v>
                </c:pt>
                <c:pt idx="83">
                  <c:v>2043</c:v>
                </c:pt>
                <c:pt idx="84">
                  <c:v>2044</c:v>
                </c:pt>
                <c:pt idx="85">
                  <c:v>2045</c:v>
                </c:pt>
                <c:pt idx="86">
                  <c:v>2046</c:v>
                </c:pt>
                <c:pt idx="87">
                  <c:v>2047</c:v>
                </c:pt>
                <c:pt idx="88">
                  <c:v>2048</c:v>
                </c:pt>
                <c:pt idx="89">
                  <c:v>2049</c:v>
                </c:pt>
                <c:pt idx="90">
                  <c:v>2050</c:v>
                </c:pt>
                <c:pt idx="91">
                  <c:v>2051</c:v>
                </c:pt>
                <c:pt idx="92">
                  <c:v>2052</c:v>
                </c:pt>
                <c:pt idx="93">
                  <c:v>2053</c:v>
                </c:pt>
                <c:pt idx="94">
                  <c:v>2054</c:v>
                </c:pt>
                <c:pt idx="95">
                  <c:v>2055</c:v>
                </c:pt>
                <c:pt idx="96">
                  <c:v>2056</c:v>
                </c:pt>
                <c:pt idx="97">
                  <c:v>2057</c:v>
                </c:pt>
                <c:pt idx="98">
                  <c:v>2058</c:v>
                </c:pt>
                <c:pt idx="99">
                  <c:v>2059</c:v>
                </c:pt>
                <c:pt idx="100">
                  <c:v>2060</c:v>
                </c:pt>
                <c:pt idx="101">
                  <c:v>2061</c:v>
                </c:pt>
                <c:pt idx="102">
                  <c:v>2062</c:v>
                </c:pt>
                <c:pt idx="103">
                  <c:v>2063</c:v>
                </c:pt>
                <c:pt idx="104">
                  <c:v>2064</c:v>
                </c:pt>
                <c:pt idx="105">
                  <c:v>2065</c:v>
                </c:pt>
                <c:pt idx="106">
                  <c:v>2066</c:v>
                </c:pt>
                <c:pt idx="107">
                  <c:v>2067</c:v>
                </c:pt>
                <c:pt idx="108">
                  <c:v>2068</c:v>
                </c:pt>
                <c:pt idx="109">
                  <c:v>2069</c:v>
                </c:pt>
                <c:pt idx="110">
                  <c:v>2070</c:v>
                </c:pt>
                <c:pt idx="111">
                  <c:v>2071</c:v>
                </c:pt>
                <c:pt idx="112">
                  <c:v>2072</c:v>
                </c:pt>
                <c:pt idx="113">
                  <c:v>2073</c:v>
                </c:pt>
                <c:pt idx="114">
                  <c:v>2074</c:v>
                </c:pt>
                <c:pt idx="115">
                  <c:v>2075</c:v>
                </c:pt>
                <c:pt idx="116">
                  <c:v>2076</c:v>
                </c:pt>
                <c:pt idx="117">
                  <c:v>2077</c:v>
                </c:pt>
                <c:pt idx="118">
                  <c:v>2078</c:v>
                </c:pt>
                <c:pt idx="119">
                  <c:v>2079</c:v>
                </c:pt>
                <c:pt idx="120">
                  <c:v>2080</c:v>
                </c:pt>
                <c:pt idx="121">
                  <c:v>2081</c:v>
                </c:pt>
                <c:pt idx="122">
                  <c:v>2082</c:v>
                </c:pt>
                <c:pt idx="123">
                  <c:v>2083</c:v>
                </c:pt>
                <c:pt idx="124">
                  <c:v>2084</c:v>
                </c:pt>
                <c:pt idx="125">
                  <c:v>2085</c:v>
                </c:pt>
                <c:pt idx="126">
                  <c:v>2086</c:v>
                </c:pt>
                <c:pt idx="127">
                  <c:v>2087</c:v>
                </c:pt>
                <c:pt idx="128">
                  <c:v>2088</c:v>
                </c:pt>
                <c:pt idx="129">
                  <c:v>2089</c:v>
                </c:pt>
                <c:pt idx="130">
                  <c:v>2090</c:v>
                </c:pt>
                <c:pt idx="131">
                  <c:v>2091</c:v>
                </c:pt>
                <c:pt idx="132">
                  <c:v>2092</c:v>
                </c:pt>
                <c:pt idx="133">
                  <c:v>2093</c:v>
                </c:pt>
                <c:pt idx="134">
                  <c:v>2094</c:v>
                </c:pt>
                <c:pt idx="135">
                  <c:v>2095</c:v>
                </c:pt>
                <c:pt idx="136">
                  <c:v>2096</c:v>
                </c:pt>
                <c:pt idx="137">
                  <c:v>2097</c:v>
                </c:pt>
                <c:pt idx="138">
                  <c:v>2098</c:v>
                </c:pt>
                <c:pt idx="139">
                  <c:v>2099</c:v>
                </c:pt>
                <c:pt idx="140">
                  <c:v>2100</c:v>
                </c:pt>
              </c:numCache>
            </c:numRef>
          </c:cat>
          <c:val>
            <c:numRef>
              <c:f>Top5Analysis!$BI$4:$BI$58</c:f>
              <c:numCache>
                <c:formatCode>General</c:formatCode>
                <c:ptCount val="55"/>
                <c:pt idx="0">
                  <c:v>5.2537828833606124</c:v>
                </c:pt>
                <c:pt idx="1">
                  <c:v>5.2910742411432032</c:v>
                </c:pt>
                <c:pt idx="2">
                  <c:v>4.8288220901400747</c:v>
                </c:pt>
                <c:pt idx="3">
                  <c:v>4.6795871283043455</c:v>
                </c:pt>
                <c:pt idx="4">
                  <c:v>4.39538466465405</c:v>
                </c:pt>
                <c:pt idx="5">
                  <c:v>4.2541908107566666</c:v>
                </c:pt>
                <c:pt idx="6">
                  <c:v>3.9737841810093713</c:v>
                </c:pt>
                <c:pt idx="7">
                  <c:v>3.9576217709637427</c:v>
                </c:pt>
                <c:pt idx="8">
                  <c:v>3.8373898682639003</c:v>
                </c:pt>
                <c:pt idx="9">
                  <c:v>3.7975735433361244</c:v>
                </c:pt>
                <c:pt idx="10">
                  <c:v>3.6348541081261643</c:v>
                </c:pt>
                <c:pt idx="11">
                  <c:v>3.3381885165090797</c:v>
                </c:pt>
                <c:pt idx="12">
                  <c:v>2.697190865199885</c:v>
                </c:pt>
                <c:pt idx="13">
                  <c:v>2.1303555064391069</c:v>
                </c:pt>
                <c:pt idx="14">
                  <c:v>1.9194435296313177</c:v>
                </c:pt>
                <c:pt idx="15">
                  <c:v>1.6769066330437135</c:v>
                </c:pt>
                <c:pt idx="16">
                  <c:v>1.5586274512753096</c:v>
                </c:pt>
                <c:pt idx="17">
                  <c:v>1.3030767118124982</c:v>
                </c:pt>
                <c:pt idx="18">
                  <c:v>0.89636407505623727</c:v>
                </c:pt>
                <c:pt idx="19">
                  <c:v>0.91047996622216498</c:v>
                </c:pt>
                <c:pt idx="20">
                  <c:v>0.86166885318253761</c:v>
                </c:pt>
                <c:pt idx="21">
                  <c:v>0.76478801574629718</c:v>
                </c:pt>
                <c:pt idx="22">
                  <c:v>0.79671226841942733</c:v>
                </c:pt>
                <c:pt idx="23">
                  <c:v>0.71720137832266362</c:v>
                </c:pt>
                <c:pt idx="24">
                  <c:v>0.71779954532085521</c:v>
                </c:pt>
                <c:pt idx="25">
                  <c:v>0.65352123968975762</c:v>
                </c:pt>
                <c:pt idx="26">
                  <c:v>0.44111779911300747</c:v>
                </c:pt>
                <c:pt idx="27">
                  <c:v>0.36023550644661934</c:v>
                </c:pt>
                <c:pt idx="28">
                  <c:v>0.32422124315199952</c:v>
                </c:pt>
                <c:pt idx="29">
                  <c:v>0.33599077014963702</c:v>
                </c:pt>
                <c:pt idx="30">
                  <c:v>0.3491047448663695</c:v>
                </c:pt>
                <c:pt idx="31">
                  <c:v>0.30724942034927949</c:v>
                </c:pt>
                <c:pt idx="32">
                  <c:v>0.28832673028043276</c:v>
                </c:pt>
                <c:pt idx="33">
                  <c:v>0.248487851770827</c:v>
                </c:pt>
                <c:pt idx="34">
                  <c:v>0.23910860094447856</c:v>
                </c:pt>
                <c:pt idx="35">
                  <c:v>0.21718149820333219</c:v>
                </c:pt>
                <c:pt idx="36">
                  <c:v>0.24922668931610337</c:v>
                </c:pt>
                <c:pt idx="37">
                  <c:v>0.27199573078490741</c:v>
                </c:pt>
                <c:pt idx="38">
                  <c:v>0.28712381361957556</c:v>
                </c:pt>
                <c:pt idx="39">
                  <c:v>0.26227438797023472</c:v>
                </c:pt>
                <c:pt idx="40">
                  <c:v>0.24972338358102716</c:v>
                </c:pt>
                <c:pt idx="41">
                  <c:v>0.27962472681621248</c:v>
                </c:pt>
                <c:pt idx="42">
                  <c:v>0.29647948861260248</c:v>
                </c:pt>
                <c:pt idx="43">
                  <c:v>0.27939476093324866</c:v>
                </c:pt>
                <c:pt idx="44">
                  <c:v>0.26292224524961538</c:v>
                </c:pt>
                <c:pt idx="45">
                  <c:v>0.26059901282642717</c:v>
                </c:pt>
                <c:pt idx="46">
                  <c:v>0.27183077321073329</c:v>
                </c:pt>
                <c:pt idx="47">
                  <c:v>0.27733240389304675</c:v>
                </c:pt>
                <c:pt idx="48">
                  <c:v>0.24020596590424584</c:v>
                </c:pt>
                <c:pt idx="49">
                  <c:v>0.21100916233120587</c:v>
                </c:pt>
                <c:pt idx="50">
                  <c:v>0.20554467860287615</c:v>
                </c:pt>
                <c:pt idx="51">
                  <c:v>0.19343604040882048</c:v>
                </c:pt>
                <c:pt idx="52">
                  <c:v>0.1983114985634136</c:v>
                </c:pt>
                <c:pt idx="53">
                  <c:v>0.24177354234051301</c:v>
                </c:pt>
                <c:pt idx="54">
                  <c:v>0.25038463738038225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9B5-4422-A6E0-6C0A20CED8C0}"/>
            </c:ext>
          </c:extLst>
        </c:ser>
        <c:ser>
          <c:idx val="4"/>
          <c:order val="5"/>
          <c:tx>
            <c:strRef>
              <c:f>Top5Analysis!$BJ$3</c:f>
              <c:strCache>
                <c:ptCount val="1"/>
                <c:pt idx="0">
                  <c:v>India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numRef>
              <c:f>Scenarios!$AM$3:$AM$143</c:f>
              <c:numCache>
                <c:formatCode>General</c:formatCode>
                <c:ptCount val="141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>
                  <c:v>2023</c:v>
                </c:pt>
                <c:pt idx="64">
                  <c:v>2024</c:v>
                </c:pt>
                <c:pt idx="65">
                  <c:v>2025</c:v>
                </c:pt>
                <c:pt idx="66">
                  <c:v>2026</c:v>
                </c:pt>
                <c:pt idx="67">
                  <c:v>2027</c:v>
                </c:pt>
                <c:pt idx="68">
                  <c:v>2028</c:v>
                </c:pt>
                <c:pt idx="69">
                  <c:v>2029</c:v>
                </c:pt>
                <c:pt idx="70">
                  <c:v>2030</c:v>
                </c:pt>
                <c:pt idx="71">
                  <c:v>2031</c:v>
                </c:pt>
                <c:pt idx="72">
                  <c:v>2032</c:v>
                </c:pt>
                <c:pt idx="73">
                  <c:v>2033</c:v>
                </c:pt>
                <c:pt idx="74">
                  <c:v>2034</c:v>
                </c:pt>
                <c:pt idx="75">
                  <c:v>2035</c:v>
                </c:pt>
                <c:pt idx="76">
                  <c:v>2036</c:v>
                </c:pt>
                <c:pt idx="77">
                  <c:v>2037</c:v>
                </c:pt>
                <c:pt idx="78">
                  <c:v>2038</c:v>
                </c:pt>
                <c:pt idx="79">
                  <c:v>2039</c:v>
                </c:pt>
                <c:pt idx="80">
                  <c:v>2040</c:v>
                </c:pt>
                <c:pt idx="81">
                  <c:v>2041</c:v>
                </c:pt>
                <c:pt idx="82">
                  <c:v>2042</c:v>
                </c:pt>
                <c:pt idx="83">
                  <c:v>2043</c:v>
                </c:pt>
                <c:pt idx="84">
                  <c:v>2044</c:v>
                </c:pt>
                <c:pt idx="85">
                  <c:v>2045</c:v>
                </c:pt>
                <c:pt idx="86">
                  <c:v>2046</c:v>
                </c:pt>
                <c:pt idx="87">
                  <c:v>2047</c:v>
                </c:pt>
                <c:pt idx="88">
                  <c:v>2048</c:v>
                </c:pt>
                <c:pt idx="89">
                  <c:v>2049</c:v>
                </c:pt>
                <c:pt idx="90">
                  <c:v>2050</c:v>
                </c:pt>
                <c:pt idx="91">
                  <c:v>2051</c:v>
                </c:pt>
                <c:pt idx="92">
                  <c:v>2052</c:v>
                </c:pt>
                <c:pt idx="93">
                  <c:v>2053</c:v>
                </c:pt>
                <c:pt idx="94">
                  <c:v>2054</c:v>
                </c:pt>
                <c:pt idx="95">
                  <c:v>2055</c:v>
                </c:pt>
                <c:pt idx="96">
                  <c:v>2056</c:v>
                </c:pt>
                <c:pt idx="97">
                  <c:v>2057</c:v>
                </c:pt>
                <c:pt idx="98">
                  <c:v>2058</c:v>
                </c:pt>
                <c:pt idx="99">
                  <c:v>2059</c:v>
                </c:pt>
                <c:pt idx="100">
                  <c:v>2060</c:v>
                </c:pt>
                <c:pt idx="101">
                  <c:v>2061</c:v>
                </c:pt>
                <c:pt idx="102">
                  <c:v>2062</c:v>
                </c:pt>
                <c:pt idx="103">
                  <c:v>2063</c:v>
                </c:pt>
                <c:pt idx="104">
                  <c:v>2064</c:v>
                </c:pt>
                <c:pt idx="105">
                  <c:v>2065</c:v>
                </c:pt>
                <c:pt idx="106">
                  <c:v>2066</c:v>
                </c:pt>
                <c:pt idx="107">
                  <c:v>2067</c:v>
                </c:pt>
                <c:pt idx="108">
                  <c:v>2068</c:v>
                </c:pt>
                <c:pt idx="109">
                  <c:v>2069</c:v>
                </c:pt>
                <c:pt idx="110">
                  <c:v>2070</c:v>
                </c:pt>
                <c:pt idx="111">
                  <c:v>2071</c:v>
                </c:pt>
                <c:pt idx="112">
                  <c:v>2072</c:v>
                </c:pt>
                <c:pt idx="113">
                  <c:v>2073</c:v>
                </c:pt>
                <c:pt idx="114">
                  <c:v>2074</c:v>
                </c:pt>
                <c:pt idx="115">
                  <c:v>2075</c:v>
                </c:pt>
                <c:pt idx="116">
                  <c:v>2076</c:v>
                </c:pt>
                <c:pt idx="117">
                  <c:v>2077</c:v>
                </c:pt>
                <c:pt idx="118">
                  <c:v>2078</c:v>
                </c:pt>
                <c:pt idx="119">
                  <c:v>2079</c:v>
                </c:pt>
                <c:pt idx="120">
                  <c:v>2080</c:v>
                </c:pt>
                <c:pt idx="121">
                  <c:v>2081</c:v>
                </c:pt>
                <c:pt idx="122">
                  <c:v>2082</c:v>
                </c:pt>
                <c:pt idx="123">
                  <c:v>2083</c:v>
                </c:pt>
                <c:pt idx="124">
                  <c:v>2084</c:v>
                </c:pt>
                <c:pt idx="125">
                  <c:v>2085</c:v>
                </c:pt>
                <c:pt idx="126">
                  <c:v>2086</c:v>
                </c:pt>
                <c:pt idx="127">
                  <c:v>2087</c:v>
                </c:pt>
                <c:pt idx="128">
                  <c:v>2088</c:v>
                </c:pt>
                <c:pt idx="129">
                  <c:v>2089</c:v>
                </c:pt>
                <c:pt idx="130">
                  <c:v>2090</c:v>
                </c:pt>
                <c:pt idx="131">
                  <c:v>2091</c:v>
                </c:pt>
                <c:pt idx="132">
                  <c:v>2092</c:v>
                </c:pt>
                <c:pt idx="133">
                  <c:v>2093</c:v>
                </c:pt>
                <c:pt idx="134">
                  <c:v>2094</c:v>
                </c:pt>
                <c:pt idx="135">
                  <c:v>2095</c:v>
                </c:pt>
                <c:pt idx="136">
                  <c:v>2096</c:v>
                </c:pt>
                <c:pt idx="137">
                  <c:v>2097</c:v>
                </c:pt>
                <c:pt idx="138">
                  <c:v>2098</c:v>
                </c:pt>
                <c:pt idx="139">
                  <c:v>2099</c:v>
                </c:pt>
                <c:pt idx="140">
                  <c:v>2100</c:v>
                </c:pt>
              </c:numCache>
            </c:numRef>
          </c:cat>
          <c:val>
            <c:numRef>
              <c:f>Top5Analysis!$BJ$4:$BJ$58</c:f>
              <c:numCache>
                <c:formatCode>General</c:formatCode>
                <c:ptCount val="55"/>
                <c:pt idx="0">
                  <c:v>3.3003669921198511</c:v>
                </c:pt>
                <c:pt idx="1">
                  <c:v>3.3687737565666191</c:v>
                </c:pt>
                <c:pt idx="2">
                  <c:v>3.448820061706154</c:v>
                </c:pt>
                <c:pt idx="3">
                  <c:v>3.2251270532754543</c:v>
                </c:pt>
                <c:pt idx="4">
                  <c:v>2.7033222153722121</c:v>
                </c:pt>
                <c:pt idx="5">
                  <c:v>2.8245556074948772</c:v>
                </c:pt>
                <c:pt idx="6">
                  <c:v>3.7956270932808454</c:v>
                </c:pt>
                <c:pt idx="7">
                  <c:v>3.4819553214178542</c:v>
                </c:pt>
                <c:pt idx="8">
                  <c:v>3.5766628318684264</c:v>
                </c:pt>
                <c:pt idx="9">
                  <c:v>3.3072630491087716</c:v>
                </c:pt>
                <c:pt idx="10">
                  <c:v>3.1684316291654318</c:v>
                </c:pt>
                <c:pt idx="11">
                  <c:v>3.0979851072656448</c:v>
                </c:pt>
                <c:pt idx="12">
                  <c:v>3.0896242326574939</c:v>
                </c:pt>
                <c:pt idx="13">
                  <c:v>2.6588991023292845</c:v>
                </c:pt>
                <c:pt idx="14">
                  <c:v>2.3624931355845686</c:v>
                </c:pt>
                <c:pt idx="15">
                  <c:v>2.5957555726140722</c:v>
                </c:pt>
                <c:pt idx="16">
                  <c:v>2.6027974853610685</c:v>
                </c:pt>
                <c:pt idx="17">
                  <c:v>2.3280131810933633</c:v>
                </c:pt>
                <c:pt idx="18">
                  <c:v>2.0897513148825646</c:v>
                </c:pt>
                <c:pt idx="19">
                  <c:v>1.9668081783346045</c:v>
                </c:pt>
                <c:pt idx="20">
                  <c:v>1.7080964000886634</c:v>
                </c:pt>
                <c:pt idx="21">
                  <c:v>1.7748621593209657</c:v>
                </c:pt>
                <c:pt idx="22">
                  <c:v>1.7655094288133337</c:v>
                </c:pt>
                <c:pt idx="23">
                  <c:v>1.7583827793531812</c:v>
                </c:pt>
                <c:pt idx="24">
                  <c:v>1.8541172526981968</c:v>
                </c:pt>
                <c:pt idx="25">
                  <c:v>1.8598720136250639</c:v>
                </c:pt>
                <c:pt idx="26">
                  <c:v>1.8625875535309786</c:v>
                </c:pt>
                <c:pt idx="27">
                  <c:v>1.7742855001806643</c:v>
                </c:pt>
                <c:pt idx="28">
                  <c:v>1.8028198313124109</c:v>
                </c:pt>
                <c:pt idx="29">
                  <c:v>1.9822717005429753</c:v>
                </c:pt>
                <c:pt idx="30">
                  <c:v>1.9550357420630757</c:v>
                </c:pt>
                <c:pt idx="31">
                  <c:v>2.4697343200884481</c:v>
                </c:pt>
                <c:pt idx="32">
                  <c:v>2.458427107441945</c:v>
                </c:pt>
                <c:pt idx="33">
                  <c:v>2.6261790599947372</c:v>
                </c:pt>
                <c:pt idx="34">
                  <c:v>2.3682483644260213</c:v>
                </c:pt>
                <c:pt idx="35">
                  <c:v>2.283029349726406</c:v>
                </c:pt>
                <c:pt idx="36">
                  <c:v>2.2760492898072462</c:v>
                </c:pt>
                <c:pt idx="37">
                  <c:v>2.2365090977663269</c:v>
                </c:pt>
                <c:pt idx="38">
                  <c:v>2.2519899968137009</c:v>
                </c:pt>
                <c:pt idx="39">
                  <c:v>2.1996167871618546</c:v>
                </c:pt>
                <c:pt idx="40">
                  <c:v>2.2327396067196572</c:v>
                </c:pt>
                <c:pt idx="41">
                  <c:v>2.1737536303380529</c:v>
                </c:pt>
                <c:pt idx="42">
                  <c:v>2.0750310144187947</c:v>
                </c:pt>
                <c:pt idx="43">
                  <c:v>1.8339070014041372</c:v>
                </c:pt>
                <c:pt idx="44">
                  <c:v>1.6497622581319404</c:v>
                </c:pt>
                <c:pt idx="45">
                  <c:v>1.5113876918020268</c:v>
                </c:pt>
                <c:pt idx="46">
                  <c:v>1.4165968630193344</c:v>
                </c:pt>
                <c:pt idx="47">
                  <c:v>1.1719203183422626</c:v>
                </c:pt>
                <c:pt idx="48">
                  <c:v>1.3213496130406446</c:v>
                </c:pt>
                <c:pt idx="49">
                  <c:v>1.3132357376071488</c:v>
                </c:pt>
                <c:pt idx="50">
                  <c:v>1.0380739254101246</c:v>
                </c:pt>
                <c:pt idx="51">
                  <c:v>1.0102720671237124</c:v>
                </c:pt>
                <c:pt idx="52">
                  <c:v>1.1044331386054629</c:v>
                </c:pt>
                <c:pt idx="53">
                  <c:v>1.0958841231836449</c:v>
                </c:pt>
                <c:pt idx="54">
                  <c:v>1.0997269967753187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9B5-4422-A6E0-6C0A20CED8C0}"/>
            </c:ext>
          </c:extLst>
        </c:ser>
        <c:ser>
          <c:idx val="6"/>
          <c:order val="6"/>
          <c:tx>
            <c:strRef>
              <c:f>Scenarios!$AN$2</c:f>
              <c:strCache>
                <c:ptCount val="1"/>
                <c:pt idx="0">
                  <c:v>Projected world CO2 intensity -2.87% p.a.</c:v>
                </c:pt>
              </c:strCache>
            </c:strRef>
          </c:tx>
          <c:spPr>
            <a:ln w="28575" cap="rnd">
              <a:solidFill>
                <a:schemeClr val="accent5"/>
              </a:solidFill>
              <a:prstDash val="sysDash"/>
              <a:round/>
            </a:ln>
            <a:effectLst/>
          </c:spPr>
          <c:marker>
            <c:symbol val="none"/>
          </c:marker>
          <c:cat>
            <c:numRef>
              <c:f>Scenarios!$AM$3:$AM$143</c:f>
              <c:numCache>
                <c:formatCode>General</c:formatCode>
                <c:ptCount val="141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>
                  <c:v>2023</c:v>
                </c:pt>
                <c:pt idx="64">
                  <c:v>2024</c:v>
                </c:pt>
                <c:pt idx="65">
                  <c:v>2025</c:v>
                </c:pt>
                <c:pt idx="66">
                  <c:v>2026</c:v>
                </c:pt>
                <c:pt idx="67">
                  <c:v>2027</c:v>
                </c:pt>
                <c:pt idx="68">
                  <c:v>2028</c:v>
                </c:pt>
                <c:pt idx="69">
                  <c:v>2029</c:v>
                </c:pt>
                <c:pt idx="70">
                  <c:v>2030</c:v>
                </c:pt>
                <c:pt idx="71">
                  <c:v>2031</c:v>
                </c:pt>
                <c:pt idx="72">
                  <c:v>2032</c:v>
                </c:pt>
                <c:pt idx="73">
                  <c:v>2033</c:v>
                </c:pt>
                <c:pt idx="74">
                  <c:v>2034</c:v>
                </c:pt>
                <c:pt idx="75">
                  <c:v>2035</c:v>
                </c:pt>
                <c:pt idx="76">
                  <c:v>2036</c:v>
                </c:pt>
                <c:pt idx="77">
                  <c:v>2037</c:v>
                </c:pt>
                <c:pt idx="78">
                  <c:v>2038</c:v>
                </c:pt>
                <c:pt idx="79">
                  <c:v>2039</c:v>
                </c:pt>
                <c:pt idx="80">
                  <c:v>2040</c:v>
                </c:pt>
                <c:pt idx="81">
                  <c:v>2041</c:v>
                </c:pt>
                <c:pt idx="82">
                  <c:v>2042</c:v>
                </c:pt>
                <c:pt idx="83">
                  <c:v>2043</c:v>
                </c:pt>
                <c:pt idx="84">
                  <c:v>2044</c:v>
                </c:pt>
                <c:pt idx="85">
                  <c:v>2045</c:v>
                </c:pt>
                <c:pt idx="86">
                  <c:v>2046</c:v>
                </c:pt>
                <c:pt idx="87">
                  <c:v>2047</c:v>
                </c:pt>
                <c:pt idx="88">
                  <c:v>2048</c:v>
                </c:pt>
                <c:pt idx="89">
                  <c:v>2049</c:v>
                </c:pt>
                <c:pt idx="90">
                  <c:v>2050</c:v>
                </c:pt>
                <c:pt idx="91">
                  <c:v>2051</c:v>
                </c:pt>
                <c:pt idx="92">
                  <c:v>2052</c:v>
                </c:pt>
                <c:pt idx="93">
                  <c:v>2053</c:v>
                </c:pt>
                <c:pt idx="94">
                  <c:v>2054</c:v>
                </c:pt>
                <c:pt idx="95">
                  <c:v>2055</c:v>
                </c:pt>
                <c:pt idx="96">
                  <c:v>2056</c:v>
                </c:pt>
                <c:pt idx="97">
                  <c:v>2057</c:v>
                </c:pt>
                <c:pt idx="98">
                  <c:v>2058</c:v>
                </c:pt>
                <c:pt idx="99">
                  <c:v>2059</c:v>
                </c:pt>
                <c:pt idx="100">
                  <c:v>2060</c:v>
                </c:pt>
                <c:pt idx="101">
                  <c:v>2061</c:v>
                </c:pt>
                <c:pt idx="102">
                  <c:v>2062</c:v>
                </c:pt>
                <c:pt idx="103">
                  <c:v>2063</c:v>
                </c:pt>
                <c:pt idx="104">
                  <c:v>2064</c:v>
                </c:pt>
                <c:pt idx="105">
                  <c:v>2065</c:v>
                </c:pt>
                <c:pt idx="106">
                  <c:v>2066</c:v>
                </c:pt>
                <c:pt idx="107">
                  <c:v>2067</c:v>
                </c:pt>
                <c:pt idx="108">
                  <c:v>2068</c:v>
                </c:pt>
                <c:pt idx="109">
                  <c:v>2069</c:v>
                </c:pt>
                <c:pt idx="110">
                  <c:v>2070</c:v>
                </c:pt>
                <c:pt idx="111">
                  <c:v>2071</c:v>
                </c:pt>
                <c:pt idx="112">
                  <c:v>2072</c:v>
                </c:pt>
                <c:pt idx="113">
                  <c:v>2073</c:v>
                </c:pt>
                <c:pt idx="114">
                  <c:v>2074</c:v>
                </c:pt>
                <c:pt idx="115">
                  <c:v>2075</c:v>
                </c:pt>
                <c:pt idx="116">
                  <c:v>2076</c:v>
                </c:pt>
                <c:pt idx="117">
                  <c:v>2077</c:v>
                </c:pt>
                <c:pt idx="118">
                  <c:v>2078</c:v>
                </c:pt>
                <c:pt idx="119">
                  <c:v>2079</c:v>
                </c:pt>
                <c:pt idx="120">
                  <c:v>2080</c:v>
                </c:pt>
                <c:pt idx="121">
                  <c:v>2081</c:v>
                </c:pt>
                <c:pt idx="122">
                  <c:v>2082</c:v>
                </c:pt>
                <c:pt idx="123">
                  <c:v>2083</c:v>
                </c:pt>
                <c:pt idx="124">
                  <c:v>2084</c:v>
                </c:pt>
                <c:pt idx="125">
                  <c:v>2085</c:v>
                </c:pt>
                <c:pt idx="126">
                  <c:v>2086</c:v>
                </c:pt>
                <c:pt idx="127">
                  <c:v>2087</c:v>
                </c:pt>
                <c:pt idx="128">
                  <c:v>2088</c:v>
                </c:pt>
                <c:pt idx="129">
                  <c:v>2089</c:v>
                </c:pt>
                <c:pt idx="130">
                  <c:v>2090</c:v>
                </c:pt>
                <c:pt idx="131">
                  <c:v>2091</c:v>
                </c:pt>
                <c:pt idx="132">
                  <c:v>2092</c:v>
                </c:pt>
                <c:pt idx="133">
                  <c:v>2093</c:v>
                </c:pt>
                <c:pt idx="134">
                  <c:v>2094</c:v>
                </c:pt>
                <c:pt idx="135">
                  <c:v>2095</c:v>
                </c:pt>
                <c:pt idx="136">
                  <c:v>2096</c:v>
                </c:pt>
                <c:pt idx="137">
                  <c:v>2097</c:v>
                </c:pt>
                <c:pt idx="138">
                  <c:v>2098</c:v>
                </c:pt>
                <c:pt idx="139">
                  <c:v>2099</c:v>
                </c:pt>
                <c:pt idx="140">
                  <c:v>2100</c:v>
                </c:pt>
              </c:numCache>
            </c:numRef>
          </c:cat>
          <c:val>
            <c:numRef>
              <c:f>Scenarios!$AN$3:$AN$143</c:f>
              <c:numCache>
                <c:formatCode>General</c:formatCode>
                <c:ptCount val="141"/>
                <c:pt idx="54">
                  <c:v>0.45819995521651669</c:v>
                </c:pt>
                <c:pt idx="55">
                  <c:v>0.44503421116758007</c:v>
                </c:pt>
                <c:pt idx="56">
                  <c:v>0.43224676662388939</c:v>
                </c:pt>
                <c:pt idx="57">
                  <c:v>0.41982675167067662</c:v>
                </c:pt>
                <c:pt idx="58">
                  <c:v>0.40776360872518957</c:v>
                </c:pt>
                <c:pt idx="59">
                  <c:v>0.39604708356226204</c:v>
                </c:pt>
                <c:pt idx="60">
                  <c:v>0.38466721659775172</c:v>
                </c:pt>
                <c:pt idx="61">
                  <c:v>0.37361433442243652</c:v>
                </c:pt>
                <c:pt idx="62">
                  <c:v>0.36287904157917283</c:v>
                </c:pt>
                <c:pt idx="63">
                  <c:v>0.35245221257632575</c:v>
                </c:pt>
                <c:pt idx="64">
                  <c:v>0.34232498413068224</c:v>
                </c:pt>
                <c:pt idx="65">
                  <c:v>0.33248874763325365</c:v>
                </c:pt>
                <c:pt idx="66">
                  <c:v>0.32293514183156302</c:v>
                </c:pt>
                <c:pt idx="67">
                  <c:v>0.31365604572219669</c:v>
                </c:pt>
                <c:pt idx="68">
                  <c:v>0.30464357164757866</c:v>
                </c:pt>
                <c:pt idx="69">
                  <c:v>0.29589005859109957</c:v>
                </c:pt>
                <c:pt idx="70">
                  <c:v>0.2873880656649011</c:v>
                </c:pt>
                <c:pt idx="71">
                  <c:v>0.27913036578477968</c:v>
                </c:pt>
                <c:pt idx="72">
                  <c:v>0.27110993952683315</c:v>
                </c:pt>
                <c:pt idx="73">
                  <c:v>0.2633199691606285</c:v>
                </c:pt>
                <c:pt idx="74">
                  <c:v>0.25575383285381781</c:v>
                </c:pt>
                <c:pt idx="75">
                  <c:v>0.24840509904327704</c:v>
                </c:pt>
                <c:pt idx="76">
                  <c:v>0.2412675209679821</c:v>
                </c:pt>
                <c:pt idx="77">
                  <c:v>0.23433503135897527</c:v>
                </c:pt>
                <c:pt idx="78">
                  <c:v>0.22760173728190813</c:v>
                </c:pt>
                <c:pt idx="79">
                  <c:v>0.2210619151277769</c:v>
                </c:pt>
                <c:pt idx="80">
                  <c:v>0.21471000574759208</c:v>
                </c:pt>
                <c:pt idx="81">
                  <c:v>0.20854060972684665</c:v>
                </c:pt>
                <c:pt idx="82">
                  <c:v>0.20254848279576598</c:v>
                </c:pt>
                <c:pt idx="83">
                  <c:v>0.19672853137143775</c:v>
                </c:pt>
                <c:pt idx="84">
                  <c:v>0.19107580822803275</c:v>
                </c:pt>
                <c:pt idx="85">
                  <c:v>0.18558550829143577</c:v>
                </c:pt>
                <c:pt idx="86">
                  <c:v>0.18025296455471224</c:v>
                </c:pt>
                <c:pt idx="87">
                  <c:v>0.17507364411093793</c:v>
                </c:pt>
                <c:pt idx="88">
                  <c:v>0.17004314430002013</c:v>
                </c:pt>
                <c:pt idx="89">
                  <c:v>0.16515718896623455</c:v>
                </c:pt>
                <c:pt idx="90">
                  <c:v>0.16041162482329654</c:v>
                </c:pt>
                <c:pt idx="91">
                  <c:v>0.15580241792387728</c:v>
                </c:pt>
                <c:pt idx="92">
                  <c:v>0.1513256502305633</c:v>
                </c:pt>
                <c:pt idx="93">
                  <c:v>0.14697751628534486</c:v>
                </c:pt>
                <c:pt idx="94">
                  <c:v>0.14275431997480209</c:v>
                </c:pt>
                <c:pt idx="95">
                  <c:v>0.13865247138823877</c:v>
                </c:pt>
                <c:pt idx="96">
                  <c:v>0.13466848376609364</c:v>
                </c:pt>
                <c:pt idx="97">
                  <c:v>0.13079897053603462</c:v>
                </c:pt>
                <c:pt idx="98">
                  <c:v>0.12704064243421695</c:v>
                </c:pt>
                <c:pt idx="99">
                  <c:v>0.12339030470925795</c:v>
                </c:pt>
                <c:pt idx="100">
                  <c:v>0.11984485440655171</c:v>
                </c:pt>
                <c:pt idx="101">
                  <c:v>0.11640127773061523</c:v>
                </c:pt>
                <c:pt idx="102">
                  <c:v>0.11305664748322401</c:v>
                </c:pt>
                <c:pt idx="103">
                  <c:v>0.10980812057515912</c:v>
                </c:pt>
                <c:pt idx="104">
                  <c:v>0.10665293560945094</c:v>
                </c:pt>
                <c:pt idx="105">
                  <c:v>0.10358841053406496</c:v>
                </c:pt>
                <c:pt idx="106">
                  <c:v>0.10061194036203447</c:v>
                </c:pt>
                <c:pt idx="107">
                  <c:v>9.772099495710207E-2</c:v>
                </c:pt>
                <c:pt idx="108">
                  <c:v>9.491311688298773E-2</c:v>
                </c:pt>
                <c:pt idx="109">
                  <c:v>9.2185919314455148E-2</c:v>
                </c:pt>
                <c:pt idx="110">
                  <c:v>8.9537084008400783E-2</c:v>
                </c:pt>
                <c:pt idx="111">
                  <c:v>8.6964359333240787E-2</c:v>
                </c:pt>
                <c:pt idx="112">
                  <c:v>8.4465558354920811E-2</c:v>
                </c:pt>
                <c:pt idx="113">
                  <c:v>8.2038556977921728E-2</c:v>
                </c:pt>
                <c:pt idx="114">
                  <c:v>7.9681292139680893E-2</c:v>
                </c:pt>
                <c:pt idx="115">
                  <c:v>7.7391760056894326E-2</c:v>
                </c:pt>
                <c:pt idx="116">
                  <c:v>7.5168014522208906E-2</c:v>
                </c:pt>
                <c:pt idx="117">
                  <c:v>7.3008165249856816E-2</c:v>
                </c:pt>
                <c:pt idx="118">
                  <c:v>7.0910376268825862E-2</c:v>
                </c:pt>
                <c:pt idx="119">
                  <c:v>6.8872864362199873E-2</c:v>
                </c:pt>
                <c:pt idx="120">
                  <c:v>6.6893897551342438E-2</c:v>
                </c:pt>
                <c:pt idx="121">
                  <c:v>6.4971793623635601E-2</c:v>
                </c:pt>
                <c:pt idx="122">
                  <c:v>6.3104918702521939E-2</c:v>
                </c:pt>
                <c:pt idx="123">
                  <c:v>6.1291685858634468E-2</c:v>
                </c:pt>
                <c:pt idx="124">
                  <c:v>5.9530553760833861E-2</c:v>
                </c:pt>
                <c:pt idx="125">
                  <c:v>5.7820025366006236E-2</c:v>
                </c:pt>
                <c:pt idx="126">
                  <c:v>5.6158646646507791E-2</c:v>
                </c:pt>
                <c:pt idx="127">
                  <c:v>5.4545005354174593E-2</c:v>
                </c:pt>
                <c:pt idx="128">
                  <c:v>5.2977729819846796E-2</c:v>
                </c:pt>
                <c:pt idx="129">
                  <c:v>5.1455487787386907E-2</c:v>
                </c:pt>
                <c:pt idx="130">
                  <c:v>4.9976985281200939E-2</c:v>
                </c:pt>
                <c:pt idx="131">
                  <c:v>4.8540965506299737E-2</c:v>
                </c:pt>
                <c:pt idx="132">
                  <c:v>4.7146207779965574E-2</c:v>
                </c:pt>
                <c:pt idx="133">
                  <c:v>4.5791526494115817E-2</c:v>
                </c:pt>
                <c:pt idx="134">
                  <c:v>4.4475770107481633E-2</c:v>
                </c:pt>
                <c:pt idx="135">
                  <c:v>4.319782016674506E-2</c:v>
                </c:pt>
                <c:pt idx="136">
                  <c:v>4.1956590355802348E-2</c:v>
                </c:pt>
                <c:pt idx="137">
                  <c:v>4.0751025572345417E-2</c:v>
                </c:pt>
                <c:pt idx="138">
                  <c:v>3.9580101030976471E-2</c:v>
                </c:pt>
                <c:pt idx="139">
                  <c:v>3.8442821392093381E-2</c:v>
                </c:pt>
                <c:pt idx="140">
                  <c:v>3.7338219915805326E-2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B69-4844-8068-AA9728AC027A}"/>
            </c:ext>
          </c:extLst>
        </c:ser>
        <c:ser>
          <c:idx val="7"/>
          <c:order val="7"/>
          <c:tx>
            <c:strRef>
              <c:f>Scenarios!$AO$2</c:f>
              <c:strCache>
                <c:ptCount val="1"/>
                <c:pt idx="0">
                  <c:v>Projected world CO2 intensity  -3.35% p.a.</c:v>
                </c:pt>
              </c:strCache>
            </c:strRef>
          </c:tx>
          <c:spPr>
            <a:ln w="28575" cap="rnd">
              <a:solidFill>
                <a:schemeClr val="accent2"/>
              </a:solidFill>
              <a:prstDash val="sysDash"/>
              <a:round/>
            </a:ln>
            <a:effectLst/>
          </c:spPr>
          <c:marker>
            <c:symbol val="none"/>
          </c:marker>
          <c:val>
            <c:numRef>
              <c:f>Scenarios!$AO$3:$AO$143</c:f>
              <c:numCache>
                <c:formatCode>General</c:formatCode>
                <c:ptCount val="141"/>
                <c:pt idx="54">
                  <c:v>0.45819995521651669</c:v>
                </c:pt>
                <c:pt idx="55">
                  <c:v>0.44285262416901833</c:v>
                </c:pt>
                <c:pt idx="56">
                  <c:v>0.4280193494141929</c:v>
                </c:pt>
                <c:pt idx="57">
                  <c:v>0.41368291272228963</c:v>
                </c:pt>
                <c:pt idx="58">
                  <c:v>0.39982667258529037</c:v>
                </c:pt>
                <c:pt idx="59">
                  <c:v>0.3864345448997113</c:v>
                </c:pt>
                <c:pt idx="60">
                  <c:v>0.37349098429643113</c:v>
                </c:pt>
                <c:pt idx="61">
                  <c:v>0.36098096609587343</c:v>
                </c:pt>
                <c:pt idx="62">
                  <c:v>0.34888996886759727</c:v>
                </c:pt>
                <c:pt idx="63">
                  <c:v>0.33720395757405142</c:v>
                </c:pt>
                <c:pt idx="64">
                  <c:v>0.32590936727892555</c:v>
                </c:pt>
                <c:pt idx="65">
                  <c:v>0.31499308740118781</c:v>
                </c:pt>
                <c:pt idx="66">
                  <c:v>0.30444244649653029</c:v>
                </c:pt>
                <c:pt idx="67">
                  <c:v>0.29424519754855805</c:v>
                </c:pt>
                <c:pt idx="68">
                  <c:v>0.28438950375264671</c:v>
                </c:pt>
                <c:pt idx="69">
                  <c:v>0.27486392477596783</c:v>
                </c:pt>
                <c:pt idx="70">
                  <c:v>0.2656574034777322</c:v>
                </c:pt>
                <c:pt idx="71">
                  <c:v>0.25675925307423642</c:v>
                </c:pt>
                <c:pt idx="72">
                  <c:v>0.24815914473381404</c:v>
                </c:pt>
                <c:pt idx="73">
                  <c:v>0.23984709558729195</c:v>
                </c:pt>
                <c:pt idx="74">
                  <c:v>0.23181345714003426</c:v>
                </c:pt>
                <c:pt idx="75">
                  <c:v>0.22404890407212305</c:v>
                </c:pt>
                <c:pt idx="76">
                  <c:v>0.21654442341367508</c:v>
                </c:pt>
                <c:pt idx="77">
                  <c:v>0.20929130408272947</c:v>
                </c:pt>
                <c:pt idx="78">
                  <c:v>0.20228112677356216</c:v>
                </c:pt>
                <c:pt idx="79">
                  <c:v>0.19550575418368954</c:v>
                </c:pt>
                <c:pt idx="80">
                  <c:v>0.18895732156821693</c:v>
                </c:pt>
                <c:pt idx="81">
                  <c:v>0.18262822761056763</c:v>
                </c:pt>
                <c:pt idx="82">
                  <c:v>0.1765111255989954</c:v>
                </c:pt>
                <c:pt idx="83">
                  <c:v>0.17059891489863804</c:v>
                </c:pt>
                <c:pt idx="84">
                  <c:v>0.16488473270921336</c:v>
                </c:pt>
                <c:pt idx="85">
                  <c:v>0.15936194609878951</c:v>
                </c:pt>
                <c:pt idx="86">
                  <c:v>0.15402414430438296</c:v>
                </c:pt>
                <c:pt idx="87">
                  <c:v>0.14886513129044668</c:v>
                </c:pt>
                <c:pt idx="88">
                  <c:v>0.14387891855661042</c:v>
                </c:pt>
                <c:pt idx="89">
                  <c:v>0.13905971818632465</c:v>
                </c:pt>
                <c:pt idx="90">
                  <c:v>0.13440193612833892</c:v>
                </c:pt>
                <c:pt idx="91">
                  <c:v>0.12990016570321603</c:v>
                </c:pt>
                <c:pt idx="92">
                  <c:v>0.12554918132734438</c:v>
                </c:pt>
                <c:pt idx="93">
                  <c:v>0.12134393244716357</c:v>
                </c:pt>
                <c:pt idx="94">
                  <c:v>0.11727953767656196</c:v>
                </c:pt>
                <c:pt idx="95">
                  <c:v>0.11335127913064127</c:v>
                </c:pt>
                <c:pt idx="96">
                  <c:v>0.10955459694927069</c:v>
                </c:pt>
                <c:pt idx="97">
                  <c:v>0.10588508400407365</c:v>
                </c:pt>
                <c:pt idx="98">
                  <c:v>0.1023384807827032</c:v>
                </c:pt>
                <c:pt idx="99">
                  <c:v>9.8910670444467746E-2</c:v>
                </c:pt>
                <c:pt idx="100">
                  <c:v>9.5597674041567743E-2</c:v>
                </c:pt>
                <c:pt idx="101">
                  <c:v>9.2395645900396298E-2</c:v>
                </c:pt>
                <c:pt idx="102">
                  <c:v>8.9300869157542304E-2</c:v>
                </c:pt>
                <c:pt idx="103">
                  <c:v>8.6309751445314428E-2</c:v>
                </c:pt>
                <c:pt idx="104">
                  <c:v>8.3418820721777781E-2</c:v>
                </c:pt>
                <c:pt idx="105">
                  <c:v>8.0624721240462743E-2</c:v>
                </c:pt>
                <c:pt idx="106">
                  <c:v>7.7924209655067786E-2</c:v>
                </c:pt>
                <c:pt idx="107">
                  <c:v>7.5314151254634559E-2</c:v>
                </c:pt>
                <c:pt idx="108">
                  <c:v>7.2791516324825264E-2</c:v>
                </c:pt>
                <c:pt idx="109">
                  <c:v>7.0353376631078296E-2</c:v>
                </c:pt>
                <c:pt idx="110">
                  <c:v>6.7996902019560101E-2</c:v>
                </c:pt>
                <c:pt idx="111">
                  <c:v>6.5719357131967582E-2</c:v>
                </c:pt>
                <c:pt idx="112">
                  <c:v>6.3518098230367581E-2</c:v>
                </c:pt>
                <c:pt idx="113">
                  <c:v>6.1390570128387896E-2</c:v>
                </c:pt>
                <c:pt idx="114">
                  <c:v>5.9334303225197525E-2</c:v>
                </c:pt>
                <c:pt idx="115">
                  <c:v>5.734691063883323E-2</c:v>
                </c:pt>
                <c:pt idx="116">
                  <c:v>5.5426085435544878E-2</c:v>
                </c:pt>
                <c:pt idx="117">
                  <c:v>5.3569597951943368E-2</c:v>
                </c:pt>
                <c:pt idx="118">
                  <c:v>5.1775293206842793E-2</c:v>
                </c:pt>
                <c:pt idx="119">
                  <c:v>5.0041088399792502E-2</c:v>
                </c:pt>
                <c:pt idx="120">
                  <c:v>4.8364970493395415E-2</c:v>
                </c:pt>
                <c:pt idx="121">
                  <c:v>4.6744993876606182E-2</c:v>
                </c:pt>
                <c:pt idx="122">
                  <c:v>4.5179278106296787E-2</c:v>
                </c:pt>
                <c:pt idx="123">
                  <c:v>4.3666005724468021E-2</c:v>
                </c:pt>
                <c:pt idx="124">
                  <c:v>4.2203420148573111E-2</c:v>
                </c:pt>
                <c:pt idx="125">
                  <c:v>4.07898236325046E-2</c:v>
                </c:pt>
                <c:pt idx="126">
                  <c:v>3.9423575295877623E-2</c:v>
                </c:pt>
                <c:pt idx="127">
                  <c:v>3.8103089219322019E-2</c:v>
                </c:pt>
                <c:pt idx="128">
                  <c:v>3.6826832603572307E-2</c:v>
                </c:pt>
                <c:pt idx="129">
                  <c:v>3.5593323990218653E-2</c:v>
                </c:pt>
                <c:pt idx="130">
                  <c:v>3.440113154205348E-2</c:v>
                </c:pt>
                <c:pt idx="131">
                  <c:v>3.3248871381017564E-2</c:v>
                </c:pt>
                <c:pt idx="132">
                  <c:v>3.2135205981816371E-2</c:v>
                </c:pt>
                <c:pt idx="133">
                  <c:v>3.1058842619341935E-2</c:v>
                </c:pt>
                <c:pt idx="134">
                  <c:v>3.0018531868098088E-2</c:v>
                </c:pt>
                <c:pt idx="135">
                  <c:v>2.901306615188718E-2</c:v>
                </c:pt>
                <c:pt idx="136">
                  <c:v>2.8041278342074816E-2</c:v>
                </c:pt>
                <c:pt idx="137">
                  <c:v>2.7102040402805467E-2</c:v>
                </c:pt>
                <c:pt idx="138">
                  <c:v>2.6194262081596371E-2</c:v>
                </c:pt>
                <c:pt idx="139">
                  <c:v>2.5316889643789763E-2</c:v>
                </c:pt>
                <c:pt idx="140">
                  <c:v>2.446890464939442E-2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B69-4844-8068-AA9728AC027A}"/>
            </c:ext>
          </c:extLst>
        </c:ser>
        <c:ser>
          <c:idx val="8"/>
          <c:order val="8"/>
          <c:tx>
            <c:strRef>
              <c:f>Scenarios!$AP$2</c:f>
              <c:strCache>
                <c:ptCount val="1"/>
                <c:pt idx="0">
                  <c:v>Projected world CO2 intensity  -4.94% p.a.</c:v>
                </c:pt>
              </c:strCache>
            </c:strRef>
          </c:tx>
          <c:spPr>
            <a:ln w="28575" cap="rnd">
              <a:solidFill>
                <a:schemeClr val="accent6"/>
              </a:solidFill>
              <a:prstDash val="sysDash"/>
              <a:round/>
            </a:ln>
            <a:effectLst/>
          </c:spPr>
          <c:marker>
            <c:symbol val="none"/>
          </c:marker>
          <c:val>
            <c:numRef>
              <c:f>Scenarios!$AP$3:$AP$143</c:f>
              <c:numCache>
                <c:formatCode>General</c:formatCode>
                <c:ptCount val="141"/>
                <c:pt idx="54">
                  <c:v>0.45819995521651669</c:v>
                </c:pt>
                <c:pt idx="55">
                  <c:v>0.43558148869055646</c:v>
                </c:pt>
                <c:pt idx="56">
                  <c:v>0.41407955441686201</c:v>
                </c:pt>
                <c:pt idx="57">
                  <c:v>0.39363903618015328</c:v>
                </c:pt>
                <c:pt idx="58">
                  <c:v>0.37420753850804023</c:v>
                </c:pt>
                <c:pt idx="59">
                  <c:v>0.3557352523649599</c:v>
                </c:pt>
                <c:pt idx="60">
                  <c:v>0.33817482747596411</c:v>
                </c:pt>
                <c:pt idx="61">
                  <c:v>0.32148125095308333</c:v>
                </c:pt>
                <c:pt idx="62">
                  <c:v>0.30561173191314778</c:v>
                </c:pt>
                <c:pt idx="63">
                  <c:v>0.29052559179130544</c:v>
                </c:pt>
                <c:pt idx="64">
                  <c:v>0.27618416006907565</c:v>
                </c:pt>
                <c:pt idx="65">
                  <c:v>0.26255067514965669</c:v>
                </c:pt>
                <c:pt idx="66">
                  <c:v>0.24959019012639952</c:v>
                </c:pt>
                <c:pt idx="67">
                  <c:v>0.23726948320290281</c:v>
                </c:pt>
                <c:pt idx="68">
                  <c:v>0.22555697253510759</c:v>
                </c:pt>
                <c:pt idx="69">
                  <c:v>0.21442263527710526</c:v>
                </c:pt>
                <c:pt idx="70">
                  <c:v>0.20383793062314776</c:v>
                </c:pt>
                <c:pt idx="71">
                  <c:v>0.19377572664859249</c:v>
                </c:pt>
                <c:pt idx="72">
                  <c:v>0.1842102307622524</c:v>
                </c:pt>
                <c:pt idx="73">
                  <c:v>0.17511692359187836</c:v>
                </c:pt>
                <c:pt idx="74">
                  <c:v>0.16647249613330217</c:v>
                </c:pt>
                <c:pt idx="75">
                  <c:v>0.15825479000213316</c:v>
                </c:pt>
                <c:pt idx="76">
                  <c:v>0.15044274063485491</c:v>
                </c:pt>
                <c:pt idx="77">
                  <c:v>0.14301632329372871</c:v>
                </c:pt>
                <c:pt idx="78">
                  <c:v>0.13595650173709731</c:v>
                </c:pt>
                <c:pt idx="79">
                  <c:v>0.12924517942351463</c:v>
                </c:pt>
                <c:pt idx="80">
                  <c:v>0.12286515312462268</c:v>
                </c:pt>
                <c:pt idx="81">
                  <c:v>0.11680006882787047</c:v>
                </c:pt>
                <c:pt idx="82">
                  <c:v>0.1110343798160401</c:v>
                </c:pt>
                <c:pt idx="83">
                  <c:v>0.10555330681612435</c:v>
                </c:pt>
                <c:pt idx="84">
                  <c:v>0.1003428001154051</c:v>
                </c:pt>
                <c:pt idx="85">
                  <c:v>9.538950354762403E-2</c:v>
                </c:pt>
                <c:pt idx="86">
                  <c:v>9.0680720256930844E-2</c:v>
                </c:pt>
                <c:pt idx="87">
                  <c:v>8.6204380151851279E-2</c:v>
                </c:pt>
                <c:pt idx="88">
                  <c:v>8.1949008965849224E-2</c:v>
                </c:pt>
                <c:pt idx="89">
                  <c:v>7.7903698845175381E-2</c:v>
                </c:pt>
                <c:pt idx="90">
                  <c:v>7.4058080388609962E-2</c:v>
                </c:pt>
                <c:pt idx="91">
                  <c:v>7.0402296067428372E-2</c:v>
                </c:pt>
                <c:pt idx="92">
                  <c:v>6.6926974957457058E-2</c:v>
                </c:pt>
                <c:pt idx="93">
                  <c:v>6.3623208718449675E-2</c:v>
                </c:pt>
                <c:pt idx="94">
                  <c:v>6.0482528759211299E-2</c:v>
                </c:pt>
                <c:pt idx="95">
                  <c:v>5.7496884529937627E-2</c:v>
                </c:pt>
                <c:pt idx="96">
                  <c:v>5.465862288612567E-2</c:v>
                </c:pt>
                <c:pt idx="97">
                  <c:v>5.1960468471159128E-2</c:v>
                </c:pt>
                <c:pt idx="98">
                  <c:v>4.9395505067282824E-2</c:v>
                </c:pt>
                <c:pt idx="99">
                  <c:v>4.6957157867162973E-2</c:v>
                </c:pt>
                <c:pt idx="100">
                  <c:v>4.4639176620589575E-2</c:v>
                </c:pt>
                <c:pt idx="101">
                  <c:v>4.2435619613120805E-2</c:v>
                </c:pt>
                <c:pt idx="102">
                  <c:v>4.0340838435601482E-2</c:v>
                </c:pt>
                <c:pt idx="103">
                  <c:v>3.8349463505515213E-2</c:v>
                </c:pt>
                <c:pt idx="104">
                  <c:v>3.6456390303056807E-2</c:v>
                </c:pt>
                <c:pt idx="105">
                  <c:v>3.4656766286643749E-2</c:v>
                </c:pt>
                <c:pt idx="106">
                  <c:v>3.2945978454327035E-2</c:v>
                </c:pt>
                <c:pt idx="107">
                  <c:v>3.1319641519217394E-2</c:v>
                </c:pt>
                <c:pt idx="108">
                  <c:v>2.977358666861675E-2</c:v>
                </c:pt>
                <c:pt idx="109">
                  <c:v>2.8303850878041079E-2</c:v>
                </c:pt>
                <c:pt idx="110">
                  <c:v>2.6906666752743141E-2</c:v>
                </c:pt>
                <c:pt idx="111">
                  <c:v>2.5578452870695711E-2</c:v>
                </c:pt>
                <c:pt idx="112">
                  <c:v>2.4315804602281329E-2</c:v>
                </c:pt>
                <c:pt idx="113">
                  <c:v>2.3115485383156567E-2</c:v>
                </c:pt>
                <c:pt idx="114">
                  <c:v>2.197441841792042E-2</c:v>
                </c:pt>
                <c:pt idx="115">
                  <c:v>2.0889678793320689E-2</c:v>
                </c:pt>
                <c:pt idx="116">
                  <c:v>1.9858485980782079E-2</c:v>
                </c:pt>
                <c:pt idx="117">
                  <c:v>1.8878196709037561E-2</c:v>
                </c:pt>
                <c:pt idx="118">
                  <c:v>1.7946298188593387E-2</c:v>
                </c:pt>
                <c:pt idx="119">
                  <c:v>1.7060401670659881E-2</c:v>
                </c:pt>
                <c:pt idx="120">
                  <c:v>1.6218236324037544E-2</c:v>
                </c:pt>
                <c:pt idx="121">
                  <c:v>1.5417643414263002E-2</c:v>
                </c:pt>
                <c:pt idx="122">
                  <c:v>1.4656570770094118E-2</c:v>
                </c:pt>
                <c:pt idx="123">
                  <c:v>1.3933067523150126E-2</c:v>
                </c:pt>
                <c:pt idx="124">
                  <c:v>1.3245279107222854E-2</c:v>
                </c:pt>
                <c:pt idx="125">
                  <c:v>1.2591442504440661E-2</c:v>
                </c:pt>
                <c:pt idx="126">
                  <c:v>1.1969881726099542E-2</c:v>
                </c:pt>
                <c:pt idx="127">
                  <c:v>1.1379003516577346E-2</c:v>
                </c:pt>
                <c:pt idx="128">
                  <c:v>1.0817293269318878E-2</c:v>
                </c:pt>
                <c:pt idx="129">
                  <c:v>1.0283311144423279E-2</c:v>
                </c:pt>
                <c:pt idx="130">
                  <c:v>9.7756883778818398E-3</c:v>
                </c:pt>
                <c:pt idx="131">
                  <c:v>9.2931237730056668E-3</c:v>
                </c:pt>
                <c:pt idx="132">
                  <c:v>8.8343803650496183E-3</c:v>
                </c:pt>
                <c:pt idx="133">
                  <c:v>8.3982822504829052E-3</c:v>
                </c:pt>
                <c:pt idx="134">
                  <c:v>7.983711572778775E-3</c:v>
                </c:pt>
                <c:pt idx="135">
                  <c:v>7.5896056569969032E-3</c:v>
                </c:pt>
                <c:pt idx="136">
                  <c:v>7.2149542858135412E-3</c:v>
                </c:pt>
                <c:pt idx="137">
                  <c:v>6.8587971100170205E-3</c:v>
                </c:pt>
                <c:pt idx="138">
                  <c:v>6.5202211868308968E-3</c:v>
                </c:pt>
                <c:pt idx="139">
                  <c:v>6.1983586397546912E-3</c:v>
                </c:pt>
                <c:pt idx="140">
                  <c:v>5.8923844339236597E-3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B69-4844-8068-AA9728AC02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48632160"/>
        <c:axId val="1248633824"/>
      </c:lineChart>
      <c:catAx>
        <c:axId val="12486321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Segoe UI" panose="020B0502040204020203" pitchFamily="34" charset="0"/>
                <a:ea typeface="+mn-ea"/>
                <a:cs typeface="Segoe UI" panose="020B0502040204020203" pitchFamily="34" charset="0"/>
              </a:defRPr>
            </a:pPr>
            <a:endParaRPr lang="en-US"/>
          </a:p>
        </c:txPr>
        <c:crossAx val="1248633824"/>
        <c:crossesAt val="1.0000000000000002E-3"/>
        <c:auto val="1"/>
        <c:lblAlgn val="ctr"/>
        <c:lblOffset val="100"/>
        <c:tickLblSkip val="10"/>
        <c:noMultiLvlLbl val="0"/>
      </c:catAx>
      <c:valAx>
        <c:axId val="124863382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ysClr val="windowText" lastClr="000000"/>
                    </a:solidFill>
                    <a:latin typeface="Segoe UI" panose="020B0502040204020203" pitchFamily="34" charset="0"/>
                    <a:ea typeface="+mn-ea"/>
                    <a:cs typeface="Segoe UI" panose="020B0502040204020203" pitchFamily="34" charset="0"/>
                  </a:defRPr>
                </a:pPr>
                <a:r>
                  <a:rPr lang="en-US" sz="1600"/>
                  <a:t>CO2 intensity [Gt CO2 per trillion USD]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ysClr val="windowText" lastClr="000000"/>
                  </a:solidFill>
                  <a:latin typeface="Segoe UI" panose="020B0502040204020203" pitchFamily="34" charset="0"/>
                  <a:ea typeface="+mn-ea"/>
                  <a:cs typeface="Segoe UI" panose="020B0502040204020203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Segoe UI" panose="020B0502040204020203" pitchFamily="34" charset="0"/>
                <a:ea typeface="+mn-ea"/>
                <a:cs typeface="Segoe UI" panose="020B0502040204020203" pitchFamily="34" charset="0"/>
              </a:defRPr>
            </a:pPr>
            <a:endParaRPr lang="en-US"/>
          </a:p>
        </c:txPr>
        <c:crossAx val="1248632160"/>
        <c:crossesAt val="1"/>
        <c:crossBetween val="between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ysClr val="windowText" lastClr="000000"/>
              </a:solidFill>
              <a:latin typeface="Segoe UI" panose="020B0502040204020203" pitchFamily="34" charset="0"/>
              <a:ea typeface="+mn-ea"/>
              <a:cs typeface="Segoe UI" panose="020B0502040204020203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Segoe UI" panose="020B0502040204020203" pitchFamily="34" charset="0"/>
          <a:cs typeface="Segoe UI" panose="020B0502040204020203" pitchFamily="34" charset="0"/>
        </a:defRPr>
      </a:pPr>
      <a:endParaRPr lang="en-US"/>
    </a:p>
  </c:txPr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88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88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tabSelected="1" zoomScale="88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5140" cy="607081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0.79147</cdr:x>
      <cdr:y>0.92539</cdr:y>
    </cdr:from>
    <cdr:to>
      <cdr:x>0.99594</cdr:x>
      <cdr:y>1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7361803" y="5623685"/>
          <a:ext cx="1901850" cy="45342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r"/>
          <a:r>
            <a:rPr lang="en-US" sz="1000">
              <a:solidFill>
                <a:schemeClr val="tx1">
                  <a:lumMod val="50000"/>
                  <a:lumOff val="50000"/>
                </a:schemeClr>
              </a:solidFill>
              <a:latin typeface="Segoe UI" panose="020B0502040204020203" pitchFamily="34" charset="0"/>
              <a:ea typeface="Microsoft JhengHei Light" panose="020B0304030504040204" pitchFamily="34" charset="-120"/>
              <a:cs typeface="Segoe UI" panose="020B0502040204020203" pitchFamily="34" charset="0"/>
            </a:rPr>
            <a:t>World Bank data</a:t>
          </a:r>
        </a:p>
        <a:p xmlns:a="http://schemas.openxmlformats.org/drawingml/2006/main">
          <a:pPr algn="r"/>
          <a:r>
            <a:rPr lang="en-US" sz="1000">
              <a:solidFill>
                <a:schemeClr val="tx1">
                  <a:lumMod val="50000"/>
                  <a:lumOff val="50000"/>
                </a:schemeClr>
              </a:solidFill>
              <a:latin typeface="Segoe UI" panose="020B0502040204020203" pitchFamily="34" charset="0"/>
              <a:ea typeface="Microsoft JhengHei Light" panose="020B0304030504040204" pitchFamily="34" charset="-120"/>
              <a:cs typeface="Segoe UI" panose="020B0502040204020203" pitchFamily="34" charset="0"/>
            </a:rPr>
            <a:t>@anunezjimenez</a:t>
          </a:r>
          <a:r>
            <a:rPr lang="en-US" sz="1000" baseline="0">
              <a:solidFill>
                <a:schemeClr val="tx1">
                  <a:lumMod val="50000"/>
                  <a:lumOff val="50000"/>
                </a:schemeClr>
              </a:solidFill>
              <a:latin typeface="Segoe UI" panose="020B0502040204020203" pitchFamily="34" charset="0"/>
              <a:ea typeface="Microsoft JhengHei Light" panose="020B0304030504040204" pitchFamily="34" charset="-120"/>
              <a:cs typeface="Segoe UI" panose="020B0502040204020203" pitchFamily="34" charset="0"/>
            </a:rPr>
            <a:t> 25.09.2017</a:t>
          </a:r>
          <a:endParaRPr lang="en-US" sz="1000">
            <a:solidFill>
              <a:schemeClr val="tx1">
                <a:lumMod val="50000"/>
                <a:lumOff val="50000"/>
              </a:schemeClr>
            </a:solidFill>
            <a:latin typeface="Segoe UI" panose="020B0502040204020203" pitchFamily="34" charset="0"/>
            <a:ea typeface="Microsoft JhengHei Light" panose="020B0304030504040204" pitchFamily="34" charset="-120"/>
            <a:cs typeface="Segoe UI" panose="020B0502040204020203" pitchFamily="34" charset="0"/>
          </a:endParaRPr>
        </a:p>
      </cdr:txBody>
    </cdr:sp>
  </cdr:relSizeAnchor>
  <cdr:relSizeAnchor xmlns:cdr="http://schemas.openxmlformats.org/drawingml/2006/chartDrawing">
    <cdr:from>
      <cdr:x>0.79607</cdr:x>
      <cdr:y>0.26038</cdr:y>
    </cdr:from>
    <cdr:to>
      <cdr:x>0.79675</cdr:x>
      <cdr:y>0.41286</cdr:y>
    </cdr:to>
    <cdr:cxnSp macro="">
      <cdr:nvCxnSpPr>
        <cdr:cNvPr id="4" name="Straight Arrow Connector 3"/>
        <cdr:cNvCxnSpPr/>
      </cdr:nvCxnSpPr>
      <cdr:spPr>
        <a:xfrm xmlns:a="http://schemas.openxmlformats.org/drawingml/2006/main" flipH="1">
          <a:off x="7399587" y="1580716"/>
          <a:ext cx="6338" cy="925697"/>
        </a:xfrm>
        <a:prstGeom xmlns:a="http://schemas.openxmlformats.org/drawingml/2006/main" prst="straightConnector1">
          <a:avLst/>
        </a:prstGeom>
        <a:ln xmlns:a="http://schemas.openxmlformats.org/drawingml/2006/main" w="38100">
          <a:solidFill>
            <a:schemeClr val="accent5">
              <a:lumMod val="60000"/>
              <a:lumOff val="40000"/>
            </a:schemeClr>
          </a:solidFill>
          <a:tailEnd type="triangle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5140" cy="607081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0.79147</cdr:x>
      <cdr:y>0.92539</cdr:y>
    </cdr:from>
    <cdr:to>
      <cdr:x>0.99594</cdr:x>
      <cdr:y>1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7361803" y="5623685"/>
          <a:ext cx="1901850" cy="45342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r"/>
          <a:r>
            <a:rPr lang="en-US" sz="800">
              <a:solidFill>
                <a:schemeClr val="tx1">
                  <a:lumMod val="50000"/>
                  <a:lumOff val="50000"/>
                </a:schemeClr>
              </a:solidFill>
              <a:latin typeface="Microsoft JhengHei Light" panose="020B0304030504040204" pitchFamily="34" charset="-120"/>
              <a:ea typeface="Microsoft JhengHei Light" panose="020B0304030504040204" pitchFamily="34" charset="-120"/>
            </a:rPr>
            <a:t>World Bank data</a:t>
          </a:r>
        </a:p>
        <a:p xmlns:a="http://schemas.openxmlformats.org/drawingml/2006/main">
          <a:pPr algn="r"/>
          <a:r>
            <a:rPr lang="en-US" sz="800">
              <a:solidFill>
                <a:schemeClr val="tx1">
                  <a:lumMod val="50000"/>
                  <a:lumOff val="50000"/>
                </a:schemeClr>
              </a:solidFill>
              <a:latin typeface="Microsoft JhengHei Light" panose="020B0304030504040204" pitchFamily="34" charset="-120"/>
              <a:ea typeface="Microsoft JhengHei Light" panose="020B0304030504040204" pitchFamily="34" charset="-120"/>
            </a:rPr>
            <a:t>@anunezjimenez</a:t>
          </a:r>
          <a:r>
            <a:rPr lang="en-US" sz="800" baseline="0">
              <a:solidFill>
                <a:schemeClr val="tx1">
                  <a:lumMod val="50000"/>
                  <a:lumOff val="50000"/>
                </a:schemeClr>
              </a:solidFill>
              <a:latin typeface="Microsoft JhengHei Light" panose="020B0304030504040204" pitchFamily="34" charset="-120"/>
              <a:ea typeface="Microsoft JhengHei Light" panose="020B0304030504040204" pitchFamily="34" charset="-120"/>
            </a:rPr>
            <a:t> 25.09.2017</a:t>
          </a:r>
          <a:endParaRPr lang="en-US" sz="800">
            <a:solidFill>
              <a:schemeClr val="tx1">
                <a:lumMod val="50000"/>
                <a:lumOff val="50000"/>
              </a:schemeClr>
            </a:solidFill>
            <a:latin typeface="Microsoft JhengHei Light" panose="020B0304030504040204" pitchFamily="34" charset="-120"/>
            <a:ea typeface="Microsoft JhengHei Light" panose="020B0304030504040204" pitchFamily="34" charset="-120"/>
          </a:endParaRPr>
        </a:p>
      </cdr:txBody>
    </cdr:sp>
  </cdr:relSizeAnchor>
  <cdr:relSizeAnchor xmlns:cdr="http://schemas.openxmlformats.org/drawingml/2006/chartDrawing">
    <cdr:from>
      <cdr:x>0.70054</cdr:x>
      <cdr:y>0.38382</cdr:y>
    </cdr:from>
    <cdr:to>
      <cdr:x>0.77236</cdr:x>
      <cdr:y>0.42739</cdr:y>
    </cdr:to>
    <cdr:sp macro="" textlink="">
      <cdr:nvSpPr>
        <cdr:cNvPr id="11" name="Oval 10"/>
        <cdr:cNvSpPr/>
      </cdr:nvSpPr>
      <cdr:spPr>
        <a:xfrm xmlns:a="http://schemas.openxmlformats.org/drawingml/2006/main">
          <a:off x="6511642" y="2330091"/>
          <a:ext cx="667577" cy="264506"/>
        </a:xfrm>
        <a:prstGeom xmlns:a="http://schemas.openxmlformats.org/drawingml/2006/main" prst="ellipse">
          <a:avLst/>
        </a:prstGeom>
        <a:solidFill xmlns:a="http://schemas.openxmlformats.org/drawingml/2006/main">
          <a:schemeClr val="accent5">
            <a:lumMod val="20000"/>
            <a:lumOff val="80000"/>
            <a:alpha val="50000"/>
          </a:schemeClr>
        </a:solidFill>
        <a:ln xmlns:a="http://schemas.openxmlformats.org/drawingml/2006/main">
          <a:solidFill>
            <a:schemeClr val="accent5">
              <a:lumMod val="60000"/>
              <a:lumOff val="40000"/>
            </a:schemeClr>
          </a:solidFill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0.64363</cdr:x>
      <cdr:y>0.2583</cdr:y>
    </cdr:from>
    <cdr:to>
      <cdr:x>0.73712</cdr:x>
      <cdr:y>0.40768</cdr:y>
    </cdr:to>
    <cdr:cxnSp macro="">
      <cdr:nvCxnSpPr>
        <cdr:cNvPr id="8" name="Straight Arrow Connector 7"/>
        <cdr:cNvCxnSpPr/>
      </cdr:nvCxnSpPr>
      <cdr:spPr>
        <a:xfrm xmlns:a="http://schemas.openxmlformats.org/drawingml/2006/main">
          <a:off x="5982645" y="1568083"/>
          <a:ext cx="869013" cy="906858"/>
        </a:xfrm>
        <a:prstGeom xmlns:a="http://schemas.openxmlformats.org/drawingml/2006/main" prst="straightConnector1">
          <a:avLst/>
        </a:prstGeom>
        <a:ln xmlns:a="http://schemas.openxmlformats.org/drawingml/2006/main" w="38100">
          <a:solidFill>
            <a:schemeClr val="accent5">
              <a:lumMod val="60000"/>
              <a:lumOff val="40000"/>
            </a:schemeClr>
          </a:solidFill>
          <a:tailEnd type="triangle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0.71695</cdr:x>
      <cdr:y>0.23341</cdr:y>
    </cdr:from>
    <cdr:to>
      <cdr:x>0.89906</cdr:x>
      <cdr:y>0.36204</cdr:y>
    </cdr:to>
    <cdr:sp macro="" textlink="">
      <cdr:nvSpPr>
        <cdr:cNvPr id="12" name="TextBox 11"/>
        <cdr:cNvSpPr txBox="1"/>
      </cdr:nvSpPr>
      <cdr:spPr>
        <a:xfrm xmlns:a="http://schemas.openxmlformats.org/drawingml/2006/main">
          <a:off x="6664106" y="1416966"/>
          <a:ext cx="1692738" cy="780888"/>
        </a:xfrm>
        <a:prstGeom xmlns:a="http://schemas.openxmlformats.org/drawingml/2006/main" prst="wedgeRectCallout">
          <a:avLst>
            <a:gd name="adj1" fmla="val -32953"/>
            <a:gd name="adj2" fmla="val 77249"/>
          </a:avLst>
        </a:prstGeom>
        <a:solidFill xmlns:a="http://schemas.openxmlformats.org/drawingml/2006/main">
          <a:schemeClr val="accent4"/>
        </a:solidFill>
        <a:ln xmlns:a="http://schemas.openxmlformats.org/drawingml/2006/main">
          <a:solidFill>
            <a:sysClr val="windowText" lastClr="000000"/>
          </a:solidFill>
        </a:ln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r>
            <a:rPr lang="en-US" sz="1050" b="0" baseline="0">
              <a:solidFill>
                <a:sysClr val="windowText" lastClr="000000"/>
              </a:solidFill>
              <a:latin typeface="+mj-lt"/>
              <a:ea typeface="Microsoft JhengHei Light" panose="020B0304030504040204" pitchFamily="34" charset="-120"/>
            </a:rPr>
            <a:t>In this area, climate change remains around +1.5C, and everyone enjoys European-like living standards.</a:t>
          </a:r>
          <a:endParaRPr lang="en-US" sz="1050" b="0">
            <a:solidFill>
              <a:sysClr val="windowText" lastClr="000000"/>
            </a:solidFill>
            <a:latin typeface="+mj-lt"/>
            <a:ea typeface="Microsoft JhengHei Light" panose="020B0304030504040204" pitchFamily="34" charset="-120"/>
          </a:endParaRPr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295140" cy="607081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0.79137</cdr:x>
      <cdr:y>0.92538</cdr:y>
    </cdr:from>
    <cdr:to>
      <cdr:x>0.99584</cdr:x>
      <cdr:y>0.99999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7355924" y="5617808"/>
          <a:ext cx="1900578" cy="45294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r>
            <a:rPr lang="en-US" sz="1000">
              <a:solidFill>
                <a:schemeClr val="tx1">
                  <a:lumMod val="50000"/>
                  <a:lumOff val="50000"/>
                </a:schemeClr>
              </a:solidFill>
              <a:latin typeface="Segoe UI" panose="020B0502040204020203" pitchFamily="34" charset="0"/>
              <a:ea typeface="Microsoft JhengHei Light" panose="020B0304030504040204" pitchFamily="34" charset="-120"/>
              <a:cs typeface="Segoe UI" panose="020B0502040204020203" pitchFamily="34" charset="0"/>
            </a:rPr>
            <a:t>World Bank data</a:t>
          </a:r>
        </a:p>
        <a:p xmlns:a="http://schemas.openxmlformats.org/drawingml/2006/main">
          <a:pPr algn="r"/>
          <a:r>
            <a:rPr lang="en-US" sz="1000">
              <a:solidFill>
                <a:schemeClr val="tx1">
                  <a:lumMod val="50000"/>
                  <a:lumOff val="50000"/>
                </a:schemeClr>
              </a:solidFill>
              <a:latin typeface="Segoe UI" panose="020B0502040204020203" pitchFamily="34" charset="0"/>
              <a:ea typeface="Microsoft JhengHei Light" panose="020B0304030504040204" pitchFamily="34" charset="-120"/>
              <a:cs typeface="Segoe UI" panose="020B0502040204020203" pitchFamily="34" charset="0"/>
            </a:rPr>
            <a:t>@anunezjimenez</a:t>
          </a:r>
          <a:r>
            <a:rPr lang="en-US" sz="1000" baseline="0">
              <a:solidFill>
                <a:schemeClr val="tx1">
                  <a:lumMod val="50000"/>
                  <a:lumOff val="50000"/>
                </a:schemeClr>
              </a:solidFill>
              <a:latin typeface="Segoe UI" panose="020B0502040204020203" pitchFamily="34" charset="0"/>
              <a:ea typeface="Microsoft JhengHei Light" panose="020B0304030504040204" pitchFamily="34" charset="-120"/>
              <a:cs typeface="Segoe UI" panose="020B0502040204020203" pitchFamily="34" charset="0"/>
            </a:rPr>
            <a:t> 25.09.2017</a:t>
          </a:r>
          <a:endParaRPr lang="en-US" sz="1000">
            <a:solidFill>
              <a:schemeClr val="tx1">
                <a:lumMod val="50000"/>
                <a:lumOff val="50000"/>
              </a:schemeClr>
            </a:solidFill>
            <a:latin typeface="Segoe UI" panose="020B0502040204020203" pitchFamily="34" charset="0"/>
            <a:ea typeface="Microsoft JhengHei Light" panose="020B0304030504040204" pitchFamily="34" charset="-120"/>
            <a:cs typeface="Segoe UI" panose="020B0502040204020203" pitchFamily="34" charset="0"/>
          </a:endParaRPr>
        </a:p>
      </cdr:txBody>
    </cdr:sp>
  </cdr:relSizeAnchor>
</c:userShapes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9291205" cy="607002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0.79137</cdr:x>
      <cdr:y>0.92538</cdr:y>
    </cdr:from>
    <cdr:to>
      <cdr:x>0.99584</cdr:x>
      <cdr:y>0.99999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7355924" y="5617808"/>
          <a:ext cx="1900578" cy="45294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r>
            <a:rPr lang="en-US" sz="1000">
              <a:solidFill>
                <a:schemeClr val="tx1">
                  <a:lumMod val="50000"/>
                  <a:lumOff val="50000"/>
                </a:schemeClr>
              </a:solidFill>
              <a:latin typeface="Segoe UI" panose="020B0502040204020203" pitchFamily="34" charset="0"/>
              <a:ea typeface="Microsoft JhengHei Light" panose="020B0304030504040204" pitchFamily="34" charset="-120"/>
              <a:cs typeface="Segoe UI" panose="020B0502040204020203" pitchFamily="34" charset="0"/>
            </a:rPr>
            <a:t>World Bank data</a:t>
          </a:r>
        </a:p>
        <a:p xmlns:a="http://schemas.openxmlformats.org/drawingml/2006/main">
          <a:pPr algn="r"/>
          <a:r>
            <a:rPr lang="en-US" sz="1000">
              <a:solidFill>
                <a:schemeClr val="tx1">
                  <a:lumMod val="50000"/>
                  <a:lumOff val="50000"/>
                </a:schemeClr>
              </a:solidFill>
              <a:latin typeface="Segoe UI" panose="020B0502040204020203" pitchFamily="34" charset="0"/>
              <a:ea typeface="Microsoft JhengHei Light" panose="020B0304030504040204" pitchFamily="34" charset="-120"/>
              <a:cs typeface="Segoe UI" panose="020B0502040204020203" pitchFamily="34" charset="0"/>
            </a:rPr>
            <a:t>@anunezjimenez</a:t>
          </a:r>
          <a:r>
            <a:rPr lang="en-US" sz="1000" baseline="0">
              <a:solidFill>
                <a:schemeClr val="tx1">
                  <a:lumMod val="50000"/>
                  <a:lumOff val="50000"/>
                </a:schemeClr>
              </a:solidFill>
              <a:latin typeface="Segoe UI" panose="020B0502040204020203" pitchFamily="34" charset="0"/>
              <a:ea typeface="Microsoft JhengHei Light" panose="020B0304030504040204" pitchFamily="34" charset="-120"/>
              <a:cs typeface="Segoe UI" panose="020B0502040204020203" pitchFamily="34" charset="0"/>
            </a:rPr>
            <a:t> 25.09.2017</a:t>
          </a:r>
          <a:endParaRPr lang="en-US" sz="1000">
            <a:solidFill>
              <a:schemeClr val="tx1">
                <a:lumMod val="50000"/>
                <a:lumOff val="50000"/>
              </a:schemeClr>
            </a:solidFill>
            <a:latin typeface="Segoe UI" panose="020B0502040204020203" pitchFamily="34" charset="0"/>
            <a:ea typeface="Microsoft JhengHei Light" panose="020B0304030504040204" pitchFamily="34" charset="-120"/>
            <a:cs typeface="Segoe UI" panose="020B0502040204020203" pitchFamily="34" charset="0"/>
          </a:endParaRPr>
        </a:p>
      </cdr:txBody>
    </cdr:sp>
  </cdr:relSizeAnchor>
</c:userShapes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15</xdr:col>
      <xdr:colOff>151200</xdr:colOff>
      <xdr:row>33</xdr:row>
      <xdr:rowOff>34560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0.79544</cdr:x>
      <cdr:y>0.92226</cdr:y>
    </cdr:from>
    <cdr:to>
      <cdr:x>1</cdr:x>
      <cdr:y>0.99688</cdr:y>
    </cdr:to>
    <cdr:sp macro="" textlink="">
      <cdr:nvSpPr>
        <cdr:cNvPr id="4" name="TextBox 1"/>
        <cdr:cNvSpPr txBox="1"/>
      </cdr:nvSpPr>
      <cdr:spPr>
        <a:xfrm xmlns:a="http://schemas.openxmlformats.org/drawingml/2006/main">
          <a:off x="7390627" y="5598160"/>
          <a:ext cx="1900578" cy="45294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r>
            <a:rPr lang="en-US" sz="900">
              <a:solidFill>
                <a:schemeClr val="tx1">
                  <a:lumMod val="50000"/>
                  <a:lumOff val="50000"/>
                </a:schemeClr>
              </a:solidFill>
              <a:latin typeface="Segoe UI" panose="020B0502040204020203" pitchFamily="34" charset="0"/>
              <a:cs typeface="Segoe UI" panose="020B0502040204020203" pitchFamily="34" charset="0"/>
            </a:rPr>
            <a:t>World Bank data</a:t>
          </a:r>
        </a:p>
        <a:p xmlns:a="http://schemas.openxmlformats.org/drawingml/2006/main">
          <a:pPr algn="r"/>
          <a:r>
            <a:rPr lang="en-US" sz="900">
              <a:solidFill>
                <a:schemeClr val="tx1">
                  <a:lumMod val="50000"/>
                  <a:lumOff val="50000"/>
                </a:schemeClr>
              </a:solidFill>
              <a:latin typeface="Segoe UI" panose="020B0502040204020203" pitchFamily="34" charset="0"/>
              <a:cs typeface="Segoe UI" panose="020B0502040204020203" pitchFamily="34" charset="0"/>
            </a:rPr>
            <a:t>@anunezjimenez</a:t>
          </a:r>
          <a:r>
            <a:rPr lang="en-US" sz="900" baseline="0">
              <a:solidFill>
                <a:schemeClr val="tx1">
                  <a:lumMod val="50000"/>
                  <a:lumOff val="50000"/>
                </a:schemeClr>
              </a:solidFill>
              <a:latin typeface="Segoe UI" panose="020B0502040204020203" pitchFamily="34" charset="0"/>
              <a:cs typeface="Segoe UI" panose="020B0502040204020203" pitchFamily="34" charset="0"/>
            </a:rPr>
            <a:t> 25.09.2017</a:t>
          </a:r>
          <a:endParaRPr lang="en-US" sz="900">
            <a:solidFill>
              <a:schemeClr val="tx1">
                <a:lumMod val="50000"/>
                <a:lumOff val="50000"/>
              </a:schemeClr>
            </a:solidFill>
            <a:latin typeface="Segoe UI" panose="020B0502040204020203" pitchFamily="34" charset="0"/>
            <a:cs typeface="Segoe UI" panose="020B0502040204020203" pitchFamily="34" charset="0"/>
          </a:endParaRPr>
        </a:p>
      </cdr:txBody>
    </cdr:sp>
  </cdr:relSizeAnchor>
</c:userShapes>
</file>

<file path=xl/drawings/drawing11.xml><?xml version="1.0" encoding="utf-8"?>
<xdr:wsDr xmlns:xdr="http://schemas.openxmlformats.org/drawingml/2006/spreadsheetDrawing" xmlns:a="http://schemas.openxmlformats.org/drawingml/2006/main">
  <xdr:absoluteAnchor>
    <xdr:pos x="0" y="0"/>
    <xdr:ext cx="9291205" cy="607002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0.79544</cdr:x>
      <cdr:y>0.92226</cdr:y>
    </cdr:from>
    <cdr:to>
      <cdr:x>1</cdr:x>
      <cdr:y>0.99688</cdr:y>
    </cdr:to>
    <cdr:sp macro="" textlink="">
      <cdr:nvSpPr>
        <cdr:cNvPr id="4" name="TextBox 1"/>
        <cdr:cNvSpPr txBox="1"/>
      </cdr:nvSpPr>
      <cdr:spPr>
        <a:xfrm xmlns:a="http://schemas.openxmlformats.org/drawingml/2006/main">
          <a:off x="7390627" y="5598160"/>
          <a:ext cx="1900578" cy="45294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r>
            <a:rPr lang="en-US" sz="900">
              <a:solidFill>
                <a:schemeClr val="tx1">
                  <a:lumMod val="50000"/>
                  <a:lumOff val="50000"/>
                </a:schemeClr>
              </a:solidFill>
              <a:latin typeface="Segoe UI" panose="020B0502040204020203" pitchFamily="34" charset="0"/>
              <a:cs typeface="Segoe UI" panose="020B0502040204020203" pitchFamily="34" charset="0"/>
            </a:rPr>
            <a:t>World Bank data</a:t>
          </a:r>
        </a:p>
        <a:p xmlns:a="http://schemas.openxmlformats.org/drawingml/2006/main">
          <a:pPr algn="r"/>
          <a:r>
            <a:rPr lang="en-US" sz="900">
              <a:solidFill>
                <a:schemeClr val="tx1">
                  <a:lumMod val="50000"/>
                  <a:lumOff val="50000"/>
                </a:schemeClr>
              </a:solidFill>
              <a:latin typeface="Segoe UI" panose="020B0502040204020203" pitchFamily="34" charset="0"/>
              <a:cs typeface="Segoe UI" panose="020B0502040204020203" pitchFamily="34" charset="0"/>
            </a:rPr>
            <a:t>@anunezjimenez</a:t>
          </a:r>
          <a:r>
            <a:rPr lang="en-US" sz="900" baseline="0">
              <a:solidFill>
                <a:schemeClr val="tx1">
                  <a:lumMod val="50000"/>
                  <a:lumOff val="50000"/>
                </a:schemeClr>
              </a:solidFill>
              <a:latin typeface="Segoe UI" panose="020B0502040204020203" pitchFamily="34" charset="0"/>
              <a:cs typeface="Segoe UI" panose="020B0502040204020203" pitchFamily="34" charset="0"/>
            </a:rPr>
            <a:t> 25.09.2017</a:t>
          </a:r>
          <a:endParaRPr lang="en-US" sz="900">
            <a:solidFill>
              <a:schemeClr val="tx1">
                <a:lumMod val="50000"/>
                <a:lumOff val="50000"/>
              </a:schemeClr>
            </a:solidFill>
            <a:latin typeface="Segoe UI" panose="020B0502040204020203" pitchFamily="34" charset="0"/>
            <a:cs typeface="Segoe UI" panose="020B0502040204020203" pitchFamily="34" charset="0"/>
          </a:endParaRPr>
        </a:p>
      </cdr:txBody>
    </cdr:sp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absoluteAnchor>
    <xdr:pos x="0" y="0"/>
    <xdr:ext cx="9291205" cy="607002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0.79541</cdr:x>
      <cdr:y>0.92019</cdr:y>
    </cdr:from>
    <cdr:to>
      <cdr:x>1</cdr:x>
      <cdr:y>0.99481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7393468" y="5586321"/>
          <a:ext cx="1901672" cy="45298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r>
            <a:rPr lang="en-US" sz="1000">
              <a:solidFill>
                <a:schemeClr val="tx1">
                  <a:lumMod val="50000"/>
                  <a:lumOff val="50000"/>
                </a:schemeClr>
              </a:solidFill>
              <a:latin typeface="Segoe UI" panose="020B0502040204020203" pitchFamily="34" charset="0"/>
              <a:cs typeface="Segoe UI" panose="020B0502040204020203" pitchFamily="34" charset="0"/>
            </a:rPr>
            <a:t>World Bank data</a:t>
          </a:r>
        </a:p>
        <a:p xmlns:a="http://schemas.openxmlformats.org/drawingml/2006/main">
          <a:pPr algn="r"/>
          <a:r>
            <a:rPr lang="en-US" sz="1000">
              <a:solidFill>
                <a:schemeClr val="tx1">
                  <a:lumMod val="50000"/>
                  <a:lumOff val="50000"/>
                </a:schemeClr>
              </a:solidFill>
              <a:latin typeface="Segoe UI" panose="020B0502040204020203" pitchFamily="34" charset="0"/>
              <a:cs typeface="Segoe UI" panose="020B0502040204020203" pitchFamily="34" charset="0"/>
            </a:rPr>
            <a:t>@anunezjimenez</a:t>
          </a:r>
          <a:r>
            <a:rPr lang="en-US" sz="1000" baseline="0">
              <a:solidFill>
                <a:schemeClr val="tx1">
                  <a:lumMod val="50000"/>
                  <a:lumOff val="50000"/>
                </a:schemeClr>
              </a:solidFill>
              <a:latin typeface="Segoe UI" panose="020B0502040204020203" pitchFamily="34" charset="0"/>
              <a:cs typeface="Segoe UI" panose="020B0502040204020203" pitchFamily="34" charset="0"/>
            </a:rPr>
            <a:t> 25.09.2017</a:t>
          </a:r>
          <a:endParaRPr lang="en-US" sz="1000">
            <a:solidFill>
              <a:schemeClr val="tx1">
                <a:lumMod val="50000"/>
                <a:lumOff val="50000"/>
              </a:schemeClr>
            </a:solidFill>
            <a:latin typeface="Segoe UI" panose="020B0502040204020203" pitchFamily="34" charset="0"/>
            <a:cs typeface="Segoe UI" panose="020B0502040204020203" pitchFamily="34" charset="0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Nature Energy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73CEEC"/>
      </a:accent1>
      <a:accent2>
        <a:srgbClr val="ED7D31"/>
      </a:accent2>
      <a:accent3>
        <a:srgbClr val="958899"/>
      </a:accent3>
      <a:accent4>
        <a:srgbClr val="FFD140"/>
      </a:accent4>
      <a:accent5>
        <a:srgbClr val="B60000"/>
      </a:accent5>
      <a:accent6>
        <a:srgbClr val="70AD47"/>
      </a:accent6>
      <a:hlink>
        <a:srgbClr val="2E90B9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M265"/>
  <sheetViews>
    <sheetView topLeftCell="Z1" zoomScale="85" zoomScaleNormal="85" workbookViewId="0">
      <selection activeCell="L9" sqref="L9"/>
    </sheetView>
  </sheetViews>
  <sheetFormatPr defaultRowHeight="14.4" x14ac:dyDescent="0.3"/>
  <cols>
    <col min="1" max="1" width="45.21875" bestFit="1" customWidth="1"/>
    <col min="2" max="2" width="15.6640625" bestFit="1" customWidth="1"/>
  </cols>
  <sheetData>
    <row r="1" spans="1:325" s="7" customFormat="1" x14ac:dyDescent="0.3">
      <c r="A1" s="7" t="s">
        <v>0</v>
      </c>
      <c r="B1" s="7" t="s">
        <v>2</v>
      </c>
      <c r="C1" s="7" t="s">
        <v>4</v>
      </c>
      <c r="D1" s="7" t="s">
        <v>5</v>
      </c>
      <c r="E1" s="7" t="s">
        <v>6</v>
      </c>
      <c r="F1" s="7" t="s">
        <v>7</v>
      </c>
      <c r="G1" s="7" t="s">
        <v>8</v>
      </c>
      <c r="H1" s="7" t="s">
        <v>9</v>
      </c>
      <c r="I1" s="7" t="s">
        <v>10</v>
      </c>
      <c r="J1" s="7" t="s">
        <v>11</v>
      </c>
      <c r="K1" s="7" t="s">
        <v>12</v>
      </c>
      <c r="L1" s="7" t="s">
        <v>13</v>
      </c>
      <c r="M1" s="7" t="s">
        <v>14</v>
      </c>
      <c r="N1" s="7" t="s">
        <v>15</v>
      </c>
      <c r="O1" s="7" t="s">
        <v>16</v>
      </c>
      <c r="P1" s="7" t="s">
        <v>17</v>
      </c>
      <c r="Q1" s="7" t="s">
        <v>18</v>
      </c>
      <c r="R1" s="7" t="s">
        <v>19</v>
      </c>
      <c r="S1" s="7" t="s">
        <v>20</v>
      </c>
      <c r="T1" s="7" t="s">
        <v>21</v>
      </c>
      <c r="U1" s="7" t="s">
        <v>22</v>
      </c>
      <c r="V1" s="7" t="s">
        <v>23</v>
      </c>
      <c r="W1" s="7" t="s">
        <v>24</v>
      </c>
      <c r="X1" s="7" t="s">
        <v>25</v>
      </c>
      <c r="Y1" s="7" t="s">
        <v>26</v>
      </c>
      <c r="Z1" s="7" t="s">
        <v>27</v>
      </c>
      <c r="AA1" s="7" t="s">
        <v>28</v>
      </c>
      <c r="AB1" s="7" t="s">
        <v>29</v>
      </c>
      <c r="AC1" s="7" t="s">
        <v>30</v>
      </c>
      <c r="AD1" s="7" t="s">
        <v>31</v>
      </c>
      <c r="AE1" s="7" t="s">
        <v>32</v>
      </c>
      <c r="AF1" s="7" t="s">
        <v>33</v>
      </c>
      <c r="AG1" s="7" t="s">
        <v>34</v>
      </c>
      <c r="AH1" s="7" t="s">
        <v>35</v>
      </c>
      <c r="AI1" s="7" t="s">
        <v>36</v>
      </c>
      <c r="AJ1" s="7" t="s">
        <v>37</v>
      </c>
      <c r="AK1" s="7" t="s">
        <v>38</v>
      </c>
      <c r="AL1" s="7" t="s">
        <v>39</v>
      </c>
      <c r="AM1" s="7" t="s">
        <v>40</v>
      </c>
      <c r="AN1" s="7" t="s">
        <v>41</v>
      </c>
      <c r="AO1" s="7" t="s">
        <v>42</v>
      </c>
      <c r="AP1" s="7" t="s">
        <v>43</v>
      </c>
      <c r="AQ1" s="7" t="s">
        <v>44</v>
      </c>
      <c r="AR1" s="7" t="s">
        <v>45</v>
      </c>
      <c r="AS1" s="7" t="s">
        <v>46</v>
      </c>
      <c r="AT1" s="7" t="s">
        <v>47</v>
      </c>
      <c r="AU1" s="7" t="s">
        <v>48</v>
      </c>
      <c r="AV1" s="7" t="s">
        <v>49</v>
      </c>
      <c r="AW1" s="7" t="s">
        <v>50</v>
      </c>
      <c r="AX1" s="7" t="s">
        <v>51</v>
      </c>
      <c r="AY1" s="7" t="s">
        <v>52</v>
      </c>
      <c r="AZ1" s="7" t="s">
        <v>53</v>
      </c>
      <c r="BA1" s="7" t="s">
        <v>54</v>
      </c>
      <c r="BB1" s="7" t="s">
        <v>55</v>
      </c>
      <c r="BC1" s="7" t="s">
        <v>56</v>
      </c>
      <c r="BD1" s="7" t="s">
        <v>57</v>
      </c>
      <c r="BE1" s="7" t="s">
        <v>58</v>
      </c>
      <c r="BF1" s="7" t="s">
        <v>59</v>
      </c>
      <c r="BG1" s="7" t="s">
        <v>60</v>
      </c>
      <c r="BI1" s="7" t="s">
        <v>0</v>
      </c>
      <c r="BJ1" s="7" t="s">
        <v>61</v>
      </c>
      <c r="BK1" s="7" t="s">
        <v>64</v>
      </c>
      <c r="BL1" s="7" t="s">
        <v>66</v>
      </c>
      <c r="BM1" s="7" t="s">
        <v>68</v>
      </c>
      <c r="BN1" s="7" t="s">
        <v>70</v>
      </c>
      <c r="BO1" s="7" t="s">
        <v>72</v>
      </c>
      <c r="BP1" s="7" t="s">
        <v>74</v>
      </c>
      <c r="BQ1" s="7" t="s">
        <v>76</v>
      </c>
      <c r="BR1" s="7" t="s">
        <v>78</v>
      </c>
      <c r="BS1" s="7" t="s">
        <v>80</v>
      </c>
      <c r="BT1" s="7" t="s">
        <v>82</v>
      </c>
      <c r="BU1" s="7" t="s">
        <v>84</v>
      </c>
      <c r="BV1" s="7" t="s">
        <v>86</v>
      </c>
      <c r="BW1" s="7" t="s">
        <v>88</v>
      </c>
      <c r="BX1" s="7" t="s">
        <v>90</v>
      </c>
      <c r="BY1" s="7" t="s">
        <v>92</v>
      </c>
      <c r="BZ1" s="7" t="s">
        <v>94</v>
      </c>
      <c r="CA1" s="7" t="s">
        <v>96</v>
      </c>
      <c r="CB1" s="7" t="s">
        <v>98</v>
      </c>
      <c r="CC1" s="7" t="s">
        <v>100</v>
      </c>
      <c r="CD1" s="7" t="s">
        <v>102</v>
      </c>
      <c r="CE1" s="7" t="s">
        <v>104</v>
      </c>
      <c r="CF1" s="7" t="s">
        <v>106</v>
      </c>
      <c r="CG1" s="7" t="s">
        <v>108</v>
      </c>
      <c r="CH1" s="7" t="s">
        <v>110</v>
      </c>
      <c r="CI1" s="7" t="s">
        <v>112</v>
      </c>
      <c r="CJ1" s="7" t="s">
        <v>114</v>
      </c>
      <c r="CK1" s="7" t="s">
        <v>116</v>
      </c>
      <c r="CL1" s="7" t="s">
        <v>118</v>
      </c>
      <c r="CM1" s="7" t="s">
        <v>120</v>
      </c>
      <c r="CN1" s="7" t="s">
        <v>122</v>
      </c>
      <c r="CO1" s="7" t="s">
        <v>124</v>
      </c>
      <c r="CP1" s="7" t="s">
        <v>126</v>
      </c>
      <c r="CQ1" s="7" t="s">
        <v>128</v>
      </c>
      <c r="CR1" s="7" t="s">
        <v>130</v>
      </c>
      <c r="CS1" s="7" t="s">
        <v>132</v>
      </c>
      <c r="CT1" s="7" t="s">
        <v>134</v>
      </c>
      <c r="CU1" s="7" t="s">
        <v>136</v>
      </c>
      <c r="CV1" s="7" t="s">
        <v>138</v>
      </c>
      <c r="CW1" s="7" t="s">
        <v>140</v>
      </c>
      <c r="CX1" s="7" t="s">
        <v>142</v>
      </c>
      <c r="CY1" s="7" t="s">
        <v>144</v>
      </c>
      <c r="CZ1" s="7" t="s">
        <v>146</v>
      </c>
      <c r="DA1" s="7" t="s">
        <v>148</v>
      </c>
      <c r="DB1" s="7" t="s">
        <v>150</v>
      </c>
      <c r="DC1" s="7" t="s">
        <v>152</v>
      </c>
      <c r="DD1" s="7" t="s">
        <v>154</v>
      </c>
      <c r="DE1" s="7" t="s">
        <v>156</v>
      </c>
      <c r="DF1" s="7" t="s">
        <v>158</v>
      </c>
      <c r="DG1" s="7" t="s">
        <v>160</v>
      </c>
      <c r="DH1" s="7" t="s">
        <v>162</v>
      </c>
      <c r="DI1" s="7" t="s">
        <v>164</v>
      </c>
      <c r="DJ1" s="7" t="s">
        <v>166</v>
      </c>
      <c r="DK1" s="7" t="s">
        <v>168</v>
      </c>
      <c r="DL1" s="7" t="s">
        <v>170</v>
      </c>
      <c r="DM1" s="7" t="s">
        <v>172</v>
      </c>
      <c r="DN1" s="7" t="s">
        <v>174</v>
      </c>
      <c r="DO1" s="7" t="s">
        <v>176</v>
      </c>
      <c r="DP1" s="7" t="s">
        <v>178</v>
      </c>
      <c r="DQ1" s="7" t="s">
        <v>180</v>
      </c>
      <c r="DR1" s="7" t="s">
        <v>182</v>
      </c>
      <c r="DS1" s="7" t="s">
        <v>184</v>
      </c>
      <c r="DT1" s="7" t="s">
        <v>186</v>
      </c>
      <c r="DU1" s="7" t="s">
        <v>188</v>
      </c>
      <c r="DV1" s="7" t="s">
        <v>190</v>
      </c>
      <c r="DW1" s="7" t="s">
        <v>192</v>
      </c>
      <c r="DX1" s="7" t="s">
        <v>194</v>
      </c>
      <c r="DY1" s="7" t="s">
        <v>196</v>
      </c>
      <c r="DZ1" s="7" t="s">
        <v>198</v>
      </c>
      <c r="EA1" s="7" t="s">
        <v>200</v>
      </c>
      <c r="EB1" s="7" t="s">
        <v>202</v>
      </c>
      <c r="EC1" s="7" t="s">
        <v>204</v>
      </c>
      <c r="ED1" s="7" t="s">
        <v>206</v>
      </c>
      <c r="EE1" s="7" t="s">
        <v>208</v>
      </c>
      <c r="EF1" s="7" t="s">
        <v>210</v>
      </c>
      <c r="EG1" s="7" t="s">
        <v>212</v>
      </c>
      <c r="EH1" s="7" t="s">
        <v>214</v>
      </c>
      <c r="EI1" s="7" t="s">
        <v>216</v>
      </c>
      <c r="EJ1" s="7" t="s">
        <v>218</v>
      </c>
      <c r="EK1" s="7" t="s">
        <v>220</v>
      </c>
      <c r="EL1" s="7" t="s">
        <v>222</v>
      </c>
      <c r="EM1" s="7" t="s">
        <v>224</v>
      </c>
      <c r="EN1" s="7" t="s">
        <v>226</v>
      </c>
      <c r="EO1" s="7" t="s">
        <v>228</v>
      </c>
      <c r="EP1" s="7" t="s">
        <v>230</v>
      </c>
      <c r="EQ1" s="7" t="s">
        <v>232</v>
      </c>
      <c r="ER1" s="7" t="s">
        <v>234</v>
      </c>
      <c r="ES1" s="7" t="s">
        <v>236</v>
      </c>
      <c r="ET1" s="7" t="s">
        <v>238</v>
      </c>
      <c r="EU1" s="7" t="s">
        <v>240</v>
      </c>
      <c r="EV1" s="7" t="s">
        <v>242</v>
      </c>
      <c r="EW1" s="7" t="s">
        <v>244</v>
      </c>
      <c r="EX1" s="7" t="s">
        <v>246</v>
      </c>
      <c r="EY1" s="7" t="s">
        <v>248</v>
      </c>
      <c r="EZ1" s="7" t="s">
        <v>250</v>
      </c>
      <c r="FA1" s="7" t="s">
        <v>252</v>
      </c>
      <c r="FB1" s="7" t="s">
        <v>254</v>
      </c>
      <c r="FC1" s="7" t="s">
        <v>256</v>
      </c>
      <c r="FD1" s="7" t="s">
        <v>258</v>
      </c>
      <c r="FE1" s="7" t="s">
        <v>260</v>
      </c>
      <c r="FF1" s="7" t="s">
        <v>262</v>
      </c>
      <c r="FG1" s="7" t="s">
        <v>264</v>
      </c>
      <c r="FH1" s="7" t="s">
        <v>266</v>
      </c>
      <c r="FI1" s="7" t="s">
        <v>268</v>
      </c>
      <c r="FJ1" s="7" t="s">
        <v>270</v>
      </c>
      <c r="FK1" s="7" t="s">
        <v>272</v>
      </c>
      <c r="FL1" s="7" t="s">
        <v>274</v>
      </c>
      <c r="FM1" s="7" t="s">
        <v>276</v>
      </c>
      <c r="FN1" s="7" t="s">
        <v>278</v>
      </c>
      <c r="FO1" s="7" t="s">
        <v>280</v>
      </c>
      <c r="FP1" s="7" t="s">
        <v>282</v>
      </c>
      <c r="FQ1" s="7" t="s">
        <v>284</v>
      </c>
      <c r="FR1" s="7" t="s">
        <v>286</v>
      </c>
      <c r="FS1" s="7" t="s">
        <v>288</v>
      </c>
      <c r="FT1" s="7" t="s">
        <v>290</v>
      </c>
      <c r="FU1" s="7" t="s">
        <v>292</v>
      </c>
      <c r="FV1" s="7" t="s">
        <v>294</v>
      </c>
      <c r="FW1" s="7" t="s">
        <v>296</v>
      </c>
      <c r="FX1" s="7" t="s">
        <v>298</v>
      </c>
      <c r="FY1" s="7" t="s">
        <v>300</v>
      </c>
      <c r="FZ1" s="7" t="s">
        <v>302</v>
      </c>
      <c r="GA1" s="7" t="s">
        <v>304</v>
      </c>
      <c r="GB1" s="7" t="s">
        <v>306</v>
      </c>
      <c r="GC1" s="7" t="s">
        <v>308</v>
      </c>
      <c r="GD1" s="7" t="s">
        <v>310</v>
      </c>
      <c r="GE1" s="7" t="s">
        <v>312</v>
      </c>
      <c r="GF1" s="7" t="s">
        <v>314</v>
      </c>
      <c r="GG1" s="7" t="s">
        <v>316</v>
      </c>
      <c r="GH1" s="7" t="s">
        <v>318</v>
      </c>
      <c r="GI1" s="7" t="s">
        <v>320</v>
      </c>
      <c r="GJ1" s="7" t="s">
        <v>322</v>
      </c>
      <c r="GK1" s="7" t="s">
        <v>324</v>
      </c>
      <c r="GL1" s="7" t="s">
        <v>326</v>
      </c>
      <c r="GM1" s="7" t="s">
        <v>328</v>
      </c>
      <c r="GN1" s="7" t="s">
        <v>330</v>
      </c>
      <c r="GO1" s="7" t="s">
        <v>332</v>
      </c>
      <c r="GP1" s="7" t="s">
        <v>334</v>
      </c>
      <c r="GQ1" s="7" t="s">
        <v>336</v>
      </c>
      <c r="GR1" s="7" t="s">
        <v>338</v>
      </c>
      <c r="GS1" s="7" t="s">
        <v>340</v>
      </c>
      <c r="GT1" s="7" t="s">
        <v>342</v>
      </c>
      <c r="GU1" s="7" t="s">
        <v>344</v>
      </c>
      <c r="GV1" s="7" t="s">
        <v>346</v>
      </c>
      <c r="GW1" s="7" t="s">
        <v>348</v>
      </c>
      <c r="GX1" s="7" t="s">
        <v>350</v>
      </c>
      <c r="GY1" s="7" t="s">
        <v>352</v>
      </c>
      <c r="GZ1" s="7" t="s">
        <v>354</v>
      </c>
      <c r="HA1" s="7" t="s">
        <v>356</v>
      </c>
      <c r="HB1" s="7" t="s">
        <v>358</v>
      </c>
      <c r="HC1" s="7" t="s">
        <v>360</v>
      </c>
      <c r="HD1" s="7" t="s">
        <v>362</v>
      </c>
      <c r="HE1" s="7" t="s">
        <v>364</v>
      </c>
      <c r="HF1" s="7" t="s">
        <v>366</v>
      </c>
      <c r="HG1" s="7" t="s">
        <v>368</v>
      </c>
      <c r="HH1" s="7" t="s">
        <v>370</v>
      </c>
      <c r="HI1" s="7" t="s">
        <v>372</v>
      </c>
      <c r="HJ1" s="7" t="s">
        <v>374</v>
      </c>
      <c r="HK1" s="7" t="s">
        <v>376</v>
      </c>
      <c r="HL1" s="7" t="s">
        <v>378</v>
      </c>
      <c r="HM1" s="7" t="s">
        <v>380</v>
      </c>
      <c r="HN1" s="7" t="s">
        <v>382</v>
      </c>
      <c r="HO1" s="7" t="s">
        <v>384</v>
      </c>
      <c r="HP1" s="7" t="s">
        <v>386</v>
      </c>
      <c r="HQ1" s="7" t="s">
        <v>388</v>
      </c>
      <c r="HR1" s="7" t="s">
        <v>390</v>
      </c>
      <c r="HS1" s="7" t="s">
        <v>392</v>
      </c>
      <c r="HT1" s="7" t="s">
        <v>394</v>
      </c>
      <c r="HU1" s="7" t="s">
        <v>396</v>
      </c>
      <c r="HV1" s="7" t="s">
        <v>398</v>
      </c>
      <c r="HW1" s="7" t="s">
        <v>400</v>
      </c>
      <c r="HX1" s="7" t="s">
        <v>402</v>
      </c>
      <c r="HY1" s="7" t="s">
        <v>404</v>
      </c>
      <c r="HZ1" s="7" t="s">
        <v>406</v>
      </c>
      <c r="IA1" s="7" t="s">
        <v>408</v>
      </c>
      <c r="IB1" s="7" t="s">
        <v>410</v>
      </c>
      <c r="IC1" s="7" t="s">
        <v>412</v>
      </c>
      <c r="ID1" s="7" t="s">
        <v>414</v>
      </c>
      <c r="IE1" s="7" t="s">
        <v>416</v>
      </c>
      <c r="IF1" s="7" t="s">
        <v>418</v>
      </c>
      <c r="IG1" s="7" t="s">
        <v>420</v>
      </c>
      <c r="IH1" s="7" t="s">
        <v>422</v>
      </c>
      <c r="II1" s="7" t="s">
        <v>424</v>
      </c>
      <c r="IJ1" s="7" t="s">
        <v>426</v>
      </c>
      <c r="IK1" s="7" t="s">
        <v>428</v>
      </c>
      <c r="IL1" s="7" t="s">
        <v>430</v>
      </c>
      <c r="IM1" s="7" t="s">
        <v>432</v>
      </c>
      <c r="IN1" s="7" t="s">
        <v>434</v>
      </c>
      <c r="IO1" s="7" t="s">
        <v>436</v>
      </c>
      <c r="IP1" s="7" t="s">
        <v>438</v>
      </c>
      <c r="IQ1" s="7" t="s">
        <v>440</v>
      </c>
      <c r="IR1" s="7" t="s">
        <v>442</v>
      </c>
      <c r="IS1" s="7" t="s">
        <v>444</v>
      </c>
      <c r="IT1" s="7" t="s">
        <v>446</v>
      </c>
      <c r="IU1" s="7" t="s">
        <v>448</v>
      </c>
      <c r="IV1" s="7" t="s">
        <v>450</v>
      </c>
      <c r="IW1" s="7" t="s">
        <v>452</v>
      </c>
      <c r="IX1" s="7" t="s">
        <v>454</v>
      </c>
      <c r="IY1" s="7" t="s">
        <v>456</v>
      </c>
      <c r="IZ1" s="7" t="s">
        <v>458</v>
      </c>
      <c r="JA1" s="7" t="s">
        <v>460</v>
      </c>
      <c r="JB1" s="7" t="s">
        <v>462</v>
      </c>
      <c r="JC1" s="7" t="s">
        <v>464</v>
      </c>
      <c r="JD1" s="7" t="s">
        <v>466</v>
      </c>
      <c r="JE1" s="7" t="s">
        <v>468</v>
      </c>
      <c r="JF1" s="7" t="s">
        <v>470</v>
      </c>
      <c r="JG1" s="7" t="s">
        <v>472</v>
      </c>
      <c r="JH1" s="7" t="s">
        <v>474</v>
      </c>
      <c r="JI1" s="7" t="s">
        <v>476</v>
      </c>
      <c r="JJ1" s="7" t="s">
        <v>478</v>
      </c>
      <c r="JK1" s="7" t="s">
        <v>480</v>
      </c>
      <c r="JL1" s="7" t="s">
        <v>482</v>
      </c>
      <c r="JM1" s="7" t="s">
        <v>484</v>
      </c>
      <c r="JN1" s="7" t="s">
        <v>486</v>
      </c>
      <c r="JO1" s="7" t="s">
        <v>488</v>
      </c>
      <c r="JP1" s="7" t="s">
        <v>490</v>
      </c>
      <c r="JQ1" s="7" t="s">
        <v>492</v>
      </c>
      <c r="JR1" s="7" t="s">
        <v>494</v>
      </c>
      <c r="JS1" s="7" t="s">
        <v>496</v>
      </c>
      <c r="JT1" s="7" t="s">
        <v>498</v>
      </c>
      <c r="JU1" s="7" t="s">
        <v>500</v>
      </c>
      <c r="JV1" s="7" t="s">
        <v>502</v>
      </c>
      <c r="JW1" s="7" t="s">
        <v>504</v>
      </c>
      <c r="JX1" s="7" t="s">
        <v>506</v>
      </c>
      <c r="JY1" s="7" t="s">
        <v>508</v>
      </c>
      <c r="JZ1" s="7" t="s">
        <v>510</v>
      </c>
      <c r="KA1" s="7" t="s">
        <v>512</v>
      </c>
      <c r="KB1" s="7" t="s">
        <v>514</v>
      </c>
      <c r="KC1" s="7" t="s">
        <v>516</v>
      </c>
      <c r="KD1" s="7" t="s">
        <v>518</v>
      </c>
      <c r="KE1" s="7" t="s">
        <v>520</v>
      </c>
      <c r="KF1" s="7" t="s">
        <v>522</v>
      </c>
      <c r="KG1" s="7" t="s">
        <v>524</v>
      </c>
      <c r="KH1" s="7" t="s">
        <v>526</v>
      </c>
      <c r="KI1" s="7" t="s">
        <v>528</v>
      </c>
      <c r="KJ1" s="7" t="s">
        <v>530</v>
      </c>
      <c r="KK1" s="7" t="s">
        <v>532</v>
      </c>
      <c r="KL1" s="7" t="s">
        <v>534</v>
      </c>
      <c r="KM1" s="7" t="s">
        <v>536</v>
      </c>
      <c r="KN1" s="7" t="s">
        <v>538</v>
      </c>
      <c r="KO1" s="7" t="s">
        <v>540</v>
      </c>
      <c r="KP1" s="7" t="s">
        <v>542</v>
      </c>
      <c r="KQ1" s="7" t="s">
        <v>544</v>
      </c>
      <c r="KR1" s="7" t="s">
        <v>546</v>
      </c>
      <c r="KS1" s="7" t="s">
        <v>548</v>
      </c>
      <c r="KT1" s="7" t="s">
        <v>550</v>
      </c>
      <c r="KU1" s="7" t="s">
        <v>552</v>
      </c>
      <c r="KV1" s="7" t="s">
        <v>554</v>
      </c>
      <c r="KW1" s="7" t="s">
        <v>556</v>
      </c>
      <c r="KX1" s="7" t="s">
        <v>558</v>
      </c>
      <c r="KY1" s="7" t="s">
        <v>560</v>
      </c>
      <c r="KZ1" s="7" t="s">
        <v>562</v>
      </c>
      <c r="LA1" s="7" t="s">
        <v>564</v>
      </c>
      <c r="LB1" s="7" t="s">
        <v>566</v>
      </c>
      <c r="LC1" s="7" t="s">
        <v>568</v>
      </c>
      <c r="LD1" s="7" t="s">
        <v>570</v>
      </c>
      <c r="LE1" s="7" t="s">
        <v>572</v>
      </c>
      <c r="LF1" s="7" t="s">
        <v>574</v>
      </c>
      <c r="LG1" s="7" t="s">
        <v>576</v>
      </c>
      <c r="LH1" s="7" t="s">
        <v>578</v>
      </c>
      <c r="LI1" s="7" t="s">
        <v>580</v>
      </c>
      <c r="LJ1" s="7" t="s">
        <v>582</v>
      </c>
      <c r="LK1" s="7" t="s">
        <v>584</v>
      </c>
      <c r="LL1" s="7" t="s">
        <v>586</v>
      </c>
      <c r="LM1" s="7" t="s">
        <v>588</v>
      </c>
    </row>
    <row r="2" spans="1:325" s="7" customFormat="1" x14ac:dyDescent="0.3">
      <c r="A2" s="7" t="s">
        <v>61</v>
      </c>
      <c r="B2" s="7" t="s">
        <v>63</v>
      </c>
      <c r="AK2" s="7">
        <v>1330167597.7653632</v>
      </c>
      <c r="AL2" s="7">
        <v>1320670391.0614524</v>
      </c>
      <c r="AM2" s="7">
        <v>1379888268.1564245</v>
      </c>
      <c r="AN2" s="7">
        <v>1531843575.4189944</v>
      </c>
      <c r="AO2" s="7">
        <v>1665363128.4916201</v>
      </c>
      <c r="AP2" s="7">
        <v>1722798882.6815641</v>
      </c>
      <c r="AQ2" s="7">
        <v>1873452513.9664805</v>
      </c>
      <c r="AR2" s="7">
        <v>1920262569.8324022</v>
      </c>
      <c r="AS2" s="7">
        <v>1941094972.067039</v>
      </c>
      <c r="AT2" s="7">
        <v>2021301675.9776535</v>
      </c>
      <c r="AU2" s="7">
        <v>2228279329.6089387</v>
      </c>
      <c r="AV2" s="7">
        <v>2331005586.5921788</v>
      </c>
      <c r="AW2" s="7">
        <v>2421474860.3351955</v>
      </c>
      <c r="AX2" s="7">
        <v>2623726256.9832401</v>
      </c>
      <c r="AY2" s="7">
        <v>2791960893.8547487</v>
      </c>
      <c r="AZ2" s="7">
        <v>2498932960.8938546</v>
      </c>
      <c r="BA2" s="7">
        <v>2467703910.6145253</v>
      </c>
      <c r="BB2" s="7">
        <v>2584463687.1508379</v>
      </c>
      <c r="BI2" s="7" t="s">
        <v>2</v>
      </c>
      <c r="BJ2" s="7" t="s">
        <v>63</v>
      </c>
      <c r="BK2" s="7" t="s">
        <v>63</v>
      </c>
      <c r="BL2" s="7" t="s">
        <v>63</v>
      </c>
      <c r="BM2" s="7" t="s">
        <v>63</v>
      </c>
      <c r="BN2" s="7" t="s">
        <v>63</v>
      </c>
      <c r="BO2" s="7" t="s">
        <v>63</v>
      </c>
      <c r="BP2" s="7" t="s">
        <v>63</v>
      </c>
      <c r="BQ2" s="7" t="s">
        <v>63</v>
      </c>
      <c r="BR2" s="7" t="s">
        <v>63</v>
      </c>
      <c r="BS2" s="7" t="s">
        <v>63</v>
      </c>
      <c r="BT2" s="7" t="s">
        <v>63</v>
      </c>
      <c r="BU2" s="7" t="s">
        <v>63</v>
      </c>
      <c r="BV2" s="7" t="s">
        <v>63</v>
      </c>
      <c r="BW2" s="7" t="s">
        <v>63</v>
      </c>
      <c r="BX2" s="7" t="s">
        <v>63</v>
      </c>
      <c r="BY2" s="7" t="s">
        <v>63</v>
      </c>
      <c r="BZ2" s="7" t="s">
        <v>63</v>
      </c>
      <c r="CA2" s="7" t="s">
        <v>63</v>
      </c>
      <c r="CB2" s="7" t="s">
        <v>63</v>
      </c>
      <c r="CC2" s="7" t="s">
        <v>63</v>
      </c>
      <c r="CD2" s="7" t="s">
        <v>63</v>
      </c>
      <c r="CE2" s="7" t="s">
        <v>63</v>
      </c>
      <c r="CF2" s="7" t="s">
        <v>63</v>
      </c>
      <c r="CG2" s="7" t="s">
        <v>63</v>
      </c>
      <c r="CH2" s="7" t="s">
        <v>63</v>
      </c>
      <c r="CI2" s="7" t="s">
        <v>63</v>
      </c>
      <c r="CJ2" s="7" t="s">
        <v>63</v>
      </c>
      <c r="CK2" s="7" t="s">
        <v>63</v>
      </c>
      <c r="CL2" s="7" t="s">
        <v>63</v>
      </c>
      <c r="CM2" s="7" t="s">
        <v>63</v>
      </c>
      <c r="CN2" s="7" t="s">
        <v>63</v>
      </c>
      <c r="CO2" s="7" t="s">
        <v>63</v>
      </c>
      <c r="CP2" s="7" t="s">
        <v>63</v>
      </c>
      <c r="CQ2" s="7" t="s">
        <v>63</v>
      </c>
      <c r="CR2" s="7" t="s">
        <v>63</v>
      </c>
      <c r="CS2" s="7" t="s">
        <v>63</v>
      </c>
      <c r="CT2" s="7" t="s">
        <v>63</v>
      </c>
      <c r="CU2" s="7" t="s">
        <v>63</v>
      </c>
      <c r="CV2" s="7" t="s">
        <v>63</v>
      </c>
      <c r="CW2" s="7" t="s">
        <v>63</v>
      </c>
      <c r="CX2" s="7" t="s">
        <v>63</v>
      </c>
      <c r="CY2" s="7" t="s">
        <v>63</v>
      </c>
      <c r="CZ2" s="7" t="s">
        <v>63</v>
      </c>
      <c r="DA2" s="7" t="s">
        <v>63</v>
      </c>
      <c r="DB2" s="7" t="s">
        <v>63</v>
      </c>
      <c r="DC2" s="7" t="s">
        <v>63</v>
      </c>
      <c r="DD2" s="7" t="s">
        <v>63</v>
      </c>
      <c r="DE2" s="7" t="s">
        <v>63</v>
      </c>
      <c r="DF2" s="7" t="s">
        <v>63</v>
      </c>
      <c r="DG2" s="7" t="s">
        <v>63</v>
      </c>
      <c r="DH2" s="7" t="s">
        <v>63</v>
      </c>
      <c r="DI2" s="7" t="s">
        <v>63</v>
      </c>
      <c r="DJ2" s="7" t="s">
        <v>63</v>
      </c>
      <c r="DK2" s="7" t="s">
        <v>63</v>
      </c>
      <c r="DL2" s="7" t="s">
        <v>63</v>
      </c>
      <c r="DM2" s="7" t="s">
        <v>63</v>
      </c>
      <c r="DN2" s="7" t="s">
        <v>63</v>
      </c>
      <c r="DO2" s="7" t="s">
        <v>63</v>
      </c>
      <c r="DP2" s="7" t="s">
        <v>63</v>
      </c>
      <c r="DQ2" s="7" t="s">
        <v>63</v>
      </c>
      <c r="DR2" s="7" t="s">
        <v>63</v>
      </c>
      <c r="DS2" s="7" t="s">
        <v>63</v>
      </c>
      <c r="DT2" s="7" t="s">
        <v>63</v>
      </c>
      <c r="DU2" s="7" t="s">
        <v>63</v>
      </c>
      <c r="DV2" s="7" t="s">
        <v>63</v>
      </c>
      <c r="DW2" s="7" t="s">
        <v>63</v>
      </c>
      <c r="DX2" s="7" t="s">
        <v>63</v>
      </c>
      <c r="DY2" s="7" t="s">
        <v>63</v>
      </c>
      <c r="DZ2" s="7" t="s">
        <v>63</v>
      </c>
      <c r="EA2" s="7" t="s">
        <v>63</v>
      </c>
      <c r="EB2" s="7" t="s">
        <v>63</v>
      </c>
      <c r="EC2" s="7" t="s">
        <v>63</v>
      </c>
      <c r="ED2" s="7" t="s">
        <v>63</v>
      </c>
      <c r="EE2" s="7" t="s">
        <v>63</v>
      </c>
      <c r="EF2" s="7" t="s">
        <v>63</v>
      </c>
      <c r="EG2" s="7" t="s">
        <v>63</v>
      </c>
      <c r="EH2" s="7" t="s">
        <v>63</v>
      </c>
      <c r="EI2" s="7" t="s">
        <v>63</v>
      </c>
      <c r="EJ2" s="7" t="s">
        <v>63</v>
      </c>
      <c r="EK2" s="7" t="s">
        <v>63</v>
      </c>
      <c r="EL2" s="7" t="s">
        <v>63</v>
      </c>
      <c r="EM2" s="7" t="s">
        <v>63</v>
      </c>
      <c r="EN2" s="7" t="s">
        <v>63</v>
      </c>
      <c r="EO2" s="7" t="s">
        <v>63</v>
      </c>
      <c r="EP2" s="7" t="s">
        <v>63</v>
      </c>
      <c r="EQ2" s="7" t="s">
        <v>63</v>
      </c>
      <c r="ER2" s="7" t="s">
        <v>63</v>
      </c>
      <c r="ES2" s="7" t="s">
        <v>63</v>
      </c>
      <c r="ET2" s="7" t="s">
        <v>63</v>
      </c>
      <c r="EU2" s="7" t="s">
        <v>63</v>
      </c>
      <c r="EV2" s="7" t="s">
        <v>63</v>
      </c>
      <c r="EW2" s="7" t="s">
        <v>63</v>
      </c>
      <c r="EX2" s="7" t="s">
        <v>63</v>
      </c>
      <c r="EY2" s="7" t="s">
        <v>63</v>
      </c>
      <c r="EZ2" s="7" t="s">
        <v>63</v>
      </c>
      <c r="FA2" s="7" t="s">
        <v>63</v>
      </c>
      <c r="FB2" s="7" t="s">
        <v>63</v>
      </c>
      <c r="FC2" s="7" t="s">
        <v>63</v>
      </c>
      <c r="FD2" s="7" t="s">
        <v>63</v>
      </c>
      <c r="FE2" s="7" t="s">
        <v>63</v>
      </c>
      <c r="FF2" s="7" t="s">
        <v>63</v>
      </c>
      <c r="FG2" s="7" t="s">
        <v>63</v>
      </c>
      <c r="FH2" s="7" t="s">
        <v>63</v>
      </c>
      <c r="FI2" s="7" t="s">
        <v>63</v>
      </c>
      <c r="FJ2" s="7" t="s">
        <v>63</v>
      </c>
      <c r="FK2" s="7" t="s">
        <v>63</v>
      </c>
      <c r="FL2" s="7" t="s">
        <v>63</v>
      </c>
      <c r="FM2" s="7" t="s">
        <v>63</v>
      </c>
      <c r="FN2" s="7" t="s">
        <v>63</v>
      </c>
      <c r="FO2" s="7" t="s">
        <v>63</v>
      </c>
      <c r="FP2" s="7" t="s">
        <v>63</v>
      </c>
      <c r="FQ2" s="7" t="s">
        <v>63</v>
      </c>
      <c r="FR2" s="7" t="s">
        <v>63</v>
      </c>
      <c r="FS2" s="7" t="s">
        <v>63</v>
      </c>
      <c r="FT2" s="7" t="s">
        <v>63</v>
      </c>
      <c r="FU2" s="7" t="s">
        <v>63</v>
      </c>
      <c r="FV2" s="7" t="s">
        <v>63</v>
      </c>
      <c r="FW2" s="7" t="s">
        <v>63</v>
      </c>
      <c r="FX2" s="7" t="s">
        <v>63</v>
      </c>
      <c r="FY2" s="7" t="s">
        <v>63</v>
      </c>
      <c r="FZ2" s="7" t="s">
        <v>63</v>
      </c>
      <c r="GA2" s="7" t="s">
        <v>63</v>
      </c>
      <c r="GB2" s="7" t="s">
        <v>63</v>
      </c>
      <c r="GC2" s="7" t="s">
        <v>63</v>
      </c>
      <c r="GD2" s="7" t="s">
        <v>63</v>
      </c>
      <c r="GE2" s="7" t="s">
        <v>63</v>
      </c>
      <c r="GF2" s="7" t="s">
        <v>63</v>
      </c>
      <c r="GG2" s="7" t="s">
        <v>63</v>
      </c>
      <c r="GH2" s="7" t="s">
        <v>63</v>
      </c>
      <c r="GI2" s="7" t="s">
        <v>63</v>
      </c>
      <c r="GJ2" s="7" t="s">
        <v>63</v>
      </c>
      <c r="GK2" s="7" t="s">
        <v>63</v>
      </c>
      <c r="GL2" s="7" t="s">
        <v>63</v>
      </c>
      <c r="GM2" s="7" t="s">
        <v>63</v>
      </c>
      <c r="GN2" s="7" t="s">
        <v>63</v>
      </c>
      <c r="GO2" s="7" t="s">
        <v>63</v>
      </c>
      <c r="GP2" s="7" t="s">
        <v>63</v>
      </c>
      <c r="GQ2" s="7" t="s">
        <v>63</v>
      </c>
      <c r="GR2" s="7" t="s">
        <v>63</v>
      </c>
      <c r="GS2" s="7" t="s">
        <v>63</v>
      </c>
      <c r="GT2" s="7" t="s">
        <v>63</v>
      </c>
      <c r="GU2" s="7" t="s">
        <v>63</v>
      </c>
      <c r="GV2" s="7" t="s">
        <v>63</v>
      </c>
      <c r="GW2" s="7" t="s">
        <v>63</v>
      </c>
      <c r="GX2" s="7" t="s">
        <v>63</v>
      </c>
      <c r="GY2" s="7" t="s">
        <v>63</v>
      </c>
      <c r="GZ2" s="7" t="s">
        <v>63</v>
      </c>
      <c r="HA2" s="7" t="s">
        <v>63</v>
      </c>
      <c r="HB2" s="7" t="s">
        <v>63</v>
      </c>
      <c r="HC2" s="7" t="s">
        <v>63</v>
      </c>
      <c r="HD2" s="7" t="s">
        <v>63</v>
      </c>
      <c r="HE2" s="7" t="s">
        <v>63</v>
      </c>
      <c r="HF2" s="7" t="s">
        <v>63</v>
      </c>
      <c r="HG2" s="7" t="s">
        <v>63</v>
      </c>
      <c r="HH2" s="7" t="s">
        <v>63</v>
      </c>
      <c r="HI2" s="7" t="s">
        <v>63</v>
      </c>
      <c r="HJ2" s="7" t="s">
        <v>63</v>
      </c>
      <c r="HK2" s="7" t="s">
        <v>63</v>
      </c>
      <c r="HL2" s="7" t="s">
        <v>63</v>
      </c>
      <c r="HM2" s="7" t="s">
        <v>63</v>
      </c>
      <c r="HN2" s="7" t="s">
        <v>63</v>
      </c>
      <c r="HO2" s="7" t="s">
        <v>63</v>
      </c>
      <c r="HP2" s="7" t="s">
        <v>63</v>
      </c>
      <c r="HQ2" s="7" t="s">
        <v>63</v>
      </c>
      <c r="HR2" s="7" t="s">
        <v>63</v>
      </c>
      <c r="HS2" s="7" t="s">
        <v>63</v>
      </c>
      <c r="HT2" s="7" t="s">
        <v>63</v>
      </c>
      <c r="HU2" s="7" t="s">
        <v>63</v>
      </c>
      <c r="HV2" s="7" t="s">
        <v>63</v>
      </c>
      <c r="HW2" s="7" t="s">
        <v>63</v>
      </c>
      <c r="HX2" s="7" t="s">
        <v>63</v>
      </c>
      <c r="HY2" s="7" t="s">
        <v>63</v>
      </c>
      <c r="HZ2" s="7" t="s">
        <v>63</v>
      </c>
      <c r="IA2" s="7" t="s">
        <v>63</v>
      </c>
      <c r="IB2" s="7" t="s">
        <v>63</v>
      </c>
      <c r="IC2" s="7" t="s">
        <v>63</v>
      </c>
      <c r="ID2" s="7" t="s">
        <v>63</v>
      </c>
      <c r="IE2" s="7" t="s">
        <v>63</v>
      </c>
      <c r="IF2" s="7" t="s">
        <v>63</v>
      </c>
      <c r="IG2" s="7" t="s">
        <v>63</v>
      </c>
      <c r="IH2" s="7" t="s">
        <v>63</v>
      </c>
      <c r="II2" s="7" t="s">
        <v>63</v>
      </c>
      <c r="IJ2" s="7" t="s">
        <v>63</v>
      </c>
      <c r="IK2" s="7" t="s">
        <v>63</v>
      </c>
      <c r="IL2" s="7" t="s">
        <v>63</v>
      </c>
      <c r="IM2" s="7" t="s">
        <v>63</v>
      </c>
      <c r="IN2" s="7" t="s">
        <v>63</v>
      </c>
      <c r="IO2" s="7" t="s">
        <v>63</v>
      </c>
      <c r="IP2" s="7" t="s">
        <v>63</v>
      </c>
      <c r="IQ2" s="7" t="s">
        <v>63</v>
      </c>
      <c r="IR2" s="7" t="s">
        <v>63</v>
      </c>
      <c r="IS2" s="7" t="s">
        <v>63</v>
      </c>
      <c r="IT2" s="7" t="s">
        <v>63</v>
      </c>
      <c r="IU2" s="7" t="s">
        <v>63</v>
      </c>
      <c r="IV2" s="7" t="s">
        <v>63</v>
      </c>
      <c r="IW2" s="7" t="s">
        <v>63</v>
      </c>
      <c r="IX2" s="7" t="s">
        <v>63</v>
      </c>
      <c r="IY2" s="7" t="s">
        <v>63</v>
      </c>
      <c r="IZ2" s="7" t="s">
        <v>63</v>
      </c>
      <c r="JA2" s="7" t="s">
        <v>63</v>
      </c>
      <c r="JB2" s="7" t="s">
        <v>63</v>
      </c>
      <c r="JC2" s="7" t="s">
        <v>63</v>
      </c>
      <c r="JD2" s="7" t="s">
        <v>63</v>
      </c>
      <c r="JE2" s="7" t="s">
        <v>63</v>
      </c>
      <c r="JF2" s="7" t="s">
        <v>63</v>
      </c>
      <c r="JG2" s="7" t="s">
        <v>63</v>
      </c>
      <c r="JH2" s="7" t="s">
        <v>63</v>
      </c>
      <c r="JI2" s="7" t="s">
        <v>63</v>
      </c>
      <c r="JJ2" s="7" t="s">
        <v>63</v>
      </c>
      <c r="JK2" s="7" t="s">
        <v>63</v>
      </c>
      <c r="JL2" s="7" t="s">
        <v>63</v>
      </c>
      <c r="JM2" s="7" t="s">
        <v>63</v>
      </c>
      <c r="JN2" s="7" t="s">
        <v>63</v>
      </c>
      <c r="JO2" s="7" t="s">
        <v>63</v>
      </c>
      <c r="JP2" s="7" t="s">
        <v>63</v>
      </c>
      <c r="JQ2" s="7" t="s">
        <v>63</v>
      </c>
      <c r="JR2" s="7" t="s">
        <v>63</v>
      </c>
      <c r="JS2" s="7" t="s">
        <v>63</v>
      </c>
      <c r="JT2" s="7" t="s">
        <v>63</v>
      </c>
      <c r="JU2" s="7" t="s">
        <v>63</v>
      </c>
      <c r="JV2" s="7" t="s">
        <v>63</v>
      </c>
      <c r="JW2" s="7" t="s">
        <v>63</v>
      </c>
      <c r="JX2" s="7" t="s">
        <v>63</v>
      </c>
      <c r="JY2" s="7" t="s">
        <v>63</v>
      </c>
      <c r="JZ2" s="7" t="s">
        <v>63</v>
      </c>
      <c r="KA2" s="7" t="s">
        <v>63</v>
      </c>
      <c r="KB2" s="7" t="s">
        <v>63</v>
      </c>
      <c r="KC2" s="7" t="s">
        <v>63</v>
      </c>
      <c r="KD2" s="7" t="s">
        <v>63</v>
      </c>
      <c r="KE2" s="7" t="s">
        <v>63</v>
      </c>
      <c r="KF2" s="7" t="s">
        <v>63</v>
      </c>
      <c r="KG2" s="7" t="s">
        <v>63</v>
      </c>
      <c r="KH2" s="7" t="s">
        <v>63</v>
      </c>
      <c r="KI2" s="7" t="s">
        <v>63</v>
      </c>
      <c r="KJ2" s="7" t="s">
        <v>63</v>
      </c>
      <c r="KK2" s="7" t="s">
        <v>63</v>
      </c>
      <c r="KL2" s="7" t="s">
        <v>63</v>
      </c>
      <c r="KM2" s="7" t="s">
        <v>63</v>
      </c>
      <c r="KN2" s="7" t="s">
        <v>63</v>
      </c>
      <c r="KO2" s="7" t="s">
        <v>63</v>
      </c>
      <c r="KP2" s="7" t="s">
        <v>63</v>
      </c>
      <c r="KQ2" s="7" t="s">
        <v>63</v>
      </c>
      <c r="KR2" s="7" t="s">
        <v>63</v>
      </c>
      <c r="KS2" s="7" t="s">
        <v>63</v>
      </c>
      <c r="KT2" s="7" t="s">
        <v>63</v>
      </c>
      <c r="KU2" s="7" t="s">
        <v>63</v>
      </c>
      <c r="KV2" s="7" t="s">
        <v>63</v>
      </c>
      <c r="KW2" s="7" t="s">
        <v>63</v>
      </c>
      <c r="KX2" s="7" t="s">
        <v>63</v>
      </c>
      <c r="KY2" s="7" t="s">
        <v>63</v>
      </c>
      <c r="KZ2" s="7" t="s">
        <v>63</v>
      </c>
      <c r="LA2" s="7" t="s">
        <v>63</v>
      </c>
      <c r="LB2" s="7" t="s">
        <v>63</v>
      </c>
      <c r="LC2" s="7" t="s">
        <v>63</v>
      </c>
      <c r="LD2" s="7" t="s">
        <v>63</v>
      </c>
      <c r="LE2" s="7" t="s">
        <v>63</v>
      </c>
      <c r="LF2" s="7" t="s">
        <v>63</v>
      </c>
      <c r="LG2" s="7" t="s">
        <v>63</v>
      </c>
      <c r="LH2" s="7" t="s">
        <v>63</v>
      </c>
      <c r="LI2" s="7" t="s">
        <v>63</v>
      </c>
      <c r="LJ2" s="7" t="s">
        <v>63</v>
      </c>
      <c r="LK2" s="7" t="s">
        <v>63</v>
      </c>
      <c r="LL2" s="7" t="s">
        <v>63</v>
      </c>
      <c r="LM2" s="7" t="s">
        <v>63</v>
      </c>
    </row>
    <row r="3" spans="1:325" s="7" customFormat="1" x14ac:dyDescent="0.3">
      <c r="A3" s="7" t="s">
        <v>64</v>
      </c>
      <c r="B3" s="7" t="s">
        <v>63</v>
      </c>
      <c r="C3" s="7">
        <v>537777811.11111116</v>
      </c>
      <c r="D3" s="7">
        <v>548888895.55555558</v>
      </c>
      <c r="E3" s="7">
        <v>546666677.77777779</v>
      </c>
      <c r="F3" s="7">
        <v>751111191.11111104</v>
      </c>
      <c r="G3" s="7">
        <v>800000044.44444442</v>
      </c>
      <c r="H3" s="7">
        <v>1006666637.7777778</v>
      </c>
      <c r="I3" s="7">
        <v>1399999966.6666667</v>
      </c>
      <c r="J3" s="7">
        <v>1673333417.7777777</v>
      </c>
      <c r="K3" s="7">
        <v>1373333366.6666667</v>
      </c>
      <c r="L3" s="7">
        <v>1408888922.2222223</v>
      </c>
      <c r="M3" s="7">
        <v>1748886595.5555556</v>
      </c>
      <c r="N3" s="7">
        <v>1831108971.1111112</v>
      </c>
      <c r="O3" s="7">
        <v>1595555475.5555556</v>
      </c>
      <c r="P3" s="7">
        <v>1733333264.4444444</v>
      </c>
      <c r="Q3" s="7">
        <v>2155555497.7777777</v>
      </c>
      <c r="R3" s="7">
        <v>2366666615.5555558</v>
      </c>
      <c r="S3" s="7">
        <v>2555555566.6666665</v>
      </c>
      <c r="T3" s="7">
        <v>2953333417.7777777</v>
      </c>
      <c r="U3" s="7">
        <v>3300000108.8888888</v>
      </c>
      <c r="V3" s="7">
        <v>3697940409.6109838</v>
      </c>
      <c r="W3" s="7">
        <v>3641723321.9954638</v>
      </c>
      <c r="X3" s="7">
        <v>3478787909.0909095</v>
      </c>
      <c r="AR3" s="7">
        <v>2461665937.8938584</v>
      </c>
      <c r="AS3" s="7">
        <v>4128820723.0471272</v>
      </c>
      <c r="AT3" s="7">
        <v>4583644246.4806118</v>
      </c>
      <c r="AU3" s="7">
        <v>5285465685.8642254</v>
      </c>
      <c r="AV3" s="7">
        <v>6275073571.546586</v>
      </c>
      <c r="AW3" s="7">
        <v>7057598406.6155291</v>
      </c>
      <c r="AX3" s="7">
        <v>9843842455.4832268</v>
      </c>
      <c r="AY3" s="7">
        <v>10190529882.487797</v>
      </c>
      <c r="AZ3" s="7">
        <v>12486943505.738142</v>
      </c>
      <c r="BA3" s="7">
        <v>15936800636.248709</v>
      </c>
      <c r="BB3" s="7">
        <v>17930239399.814899</v>
      </c>
      <c r="BC3" s="7">
        <v>20536542736.729668</v>
      </c>
      <c r="BD3" s="7">
        <v>20046334303.966091</v>
      </c>
      <c r="BE3" s="7">
        <v>20050189881.665878</v>
      </c>
      <c r="BF3" s="7">
        <v>19702986340.549362</v>
      </c>
      <c r="BG3" s="7">
        <v>19469022207.635742</v>
      </c>
      <c r="BI3" s="7" t="s">
        <v>4</v>
      </c>
      <c r="BK3" s="7">
        <v>537777811.11111116</v>
      </c>
      <c r="BU3" s="7">
        <v>18593347519.319073</v>
      </c>
      <c r="BV3" s="7">
        <v>6592693841.1849499</v>
      </c>
      <c r="BX3" s="7">
        <v>195999990</v>
      </c>
      <c r="BY3" s="7">
        <v>11658722590.990019</v>
      </c>
      <c r="BZ3" s="7">
        <v>226195579.35701001</v>
      </c>
      <c r="CA3" s="7">
        <v>330442817.16885859</v>
      </c>
      <c r="CB3" s="7">
        <v>4274893913.4643154</v>
      </c>
      <c r="CE3" s="7">
        <v>169803921.56862742</v>
      </c>
      <c r="CH3" s="7">
        <v>28071888.562228754</v>
      </c>
      <c r="CI3" s="7">
        <v>84466654.080154389</v>
      </c>
      <c r="CJ3" s="7">
        <v>563110051.92073321</v>
      </c>
      <c r="CK3" s="7">
        <v>15165569912.51993</v>
      </c>
      <c r="CO3" s="7">
        <v>30412308.98640123</v>
      </c>
      <c r="CP3" s="7">
        <v>112155598.94957118</v>
      </c>
      <c r="CQ3" s="7">
        <v>41093453544.909561</v>
      </c>
      <c r="CS3" s="7">
        <v>9522746719.2161427</v>
      </c>
      <c r="CU3" s="7">
        <v>4109999999.9999995</v>
      </c>
      <c r="CV3" s="7">
        <v>59716467625.314804</v>
      </c>
      <c r="CW3" s="7">
        <v>546203561.57198894</v>
      </c>
      <c r="CX3" s="7">
        <v>618740988.01140523</v>
      </c>
      <c r="CY3" s="7">
        <v>3359404132.3179708</v>
      </c>
      <c r="CZ3" s="7">
        <v>131731862.56899737</v>
      </c>
      <c r="DA3" s="7">
        <v>4040948153.7302189</v>
      </c>
      <c r="DD3" s="7">
        <v>507513829.99485475</v>
      </c>
      <c r="DE3" s="7">
        <v>1922640775.3720412</v>
      </c>
      <c r="DN3" s="7">
        <v>6248946880.2776995</v>
      </c>
      <c r="DO3" s="7">
        <v>672399700.00000012</v>
      </c>
      <c r="DP3" s="7">
        <v>2723648551.7520761</v>
      </c>
      <c r="DQ3" s="7">
        <v>80250607897.471313</v>
      </c>
      <c r="DR3" s="7">
        <v>152222021503.1015</v>
      </c>
      <c r="DS3" s="7">
        <v>153406062445.13263</v>
      </c>
      <c r="DU3" s="7">
        <v>432763685324.50934</v>
      </c>
      <c r="DV3" s="7">
        <v>1010325138.0301611</v>
      </c>
      <c r="DX3" s="7">
        <v>245389523535.20975</v>
      </c>
      <c r="DZ3" s="7">
        <v>12072126075.397039</v>
      </c>
      <c r="EC3" s="7">
        <v>358939666615.46973</v>
      </c>
      <c r="EE3" s="7">
        <v>5224102195.5277081</v>
      </c>
      <c r="EF3" s="7">
        <v>112328422.11308399</v>
      </c>
      <c r="EG3" s="7">
        <v>62651474946.6007</v>
      </c>
      <c r="EJ3" s="7">
        <v>141468977.57000685</v>
      </c>
      <c r="EK3" s="7">
        <v>72328047042.158768</v>
      </c>
      <c r="EM3" s="7">
        <v>1217230094.9720452</v>
      </c>
      <c r="ES3" s="7">
        <v>4446528164.6755905</v>
      </c>
      <c r="EV3" s="7">
        <v>1043599899.9999999</v>
      </c>
      <c r="EX3" s="7">
        <v>170215248.20626494</v>
      </c>
      <c r="EY3" s="7">
        <v>1060243887180.3499</v>
      </c>
      <c r="EZ3" s="7">
        <v>1320796651.6945691</v>
      </c>
      <c r="FA3" s="7">
        <v>335649999.99999994</v>
      </c>
      <c r="FB3" s="7">
        <v>17566642115.416855</v>
      </c>
      <c r="FF3" s="7">
        <v>294792537248.35199</v>
      </c>
      <c r="FG3" s="7">
        <v>332410547299.91608</v>
      </c>
      <c r="FH3" s="7">
        <v>38748692260.394806</v>
      </c>
      <c r="FI3" s="7">
        <v>12528091853.158548</v>
      </c>
      <c r="FK3" s="7">
        <v>26900729558.675652</v>
      </c>
      <c r="FM3" s="7">
        <v>36535925031.340012</v>
      </c>
      <c r="FO3" s="7">
        <v>1939329775.4373901</v>
      </c>
      <c r="FP3" s="7">
        <v>4199134389.4389439</v>
      </c>
      <c r="FQ3" s="7">
        <v>1684121534.5841503</v>
      </c>
      <c r="FR3" s="7">
        <v>248434096.96872595</v>
      </c>
      <c r="FS3" s="7">
        <v>2598500000</v>
      </c>
      <c r="FT3" s="7">
        <v>40385288344.191147</v>
      </c>
      <c r="FU3" s="7">
        <v>699050678.98642027</v>
      </c>
      <c r="FW3" s="7">
        <v>44307342950.400002</v>
      </c>
      <c r="FY3" s="7">
        <v>791265458.81332779</v>
      </c>
      <c r="GA3" s="7">
        <v>637142865.71428585</v>
      </c>
      <c r="GC3" s="7">
        <v>12366563.611969901</v>
      </c>
      <c r="GD3" s="7">
        <v>3957873925.937191</v>
      </c>
      <c r="GF3" s="7">
        <v>73395468426.688004</v>
      </c>
      <c r="GI3" s="7">
        <v>190495600</v>
      </c>
      <c r="GL3" s="7">
        <v>81335708158.34433</v>
      </c>
      <c r="GP3" s="7">
        <v>1409873949.5798321</v>
      </c>
      <c r="GR3" s="7">
        <v>322880916332.71625</v>
      </c>
      <c r="GS3" s="7">
        <v>34579308.413831718</v>
      </c>
      <c r="GT3" s="7">
        <v>170979845073.9639</v>
      </c>
      <c r="GV3" s="7">
        <v>703925705.94295776</v>
      </c>
      <c r="GZ3" s="7">
        <v>2037150716.3323781</v>
      </c>
      <c r="HC3" s="7">
        <v>673081724.075966</v>
      </c>
      <c r="HF3" s="7">
        <v>13056168000</v>
      </c>
      <c r="HH3" s="7">
        <v>310379641287.33868</v>
      </c>
      <c r="HR3" s="7">
        <v>92609222.69128488</v>
      </c>
      <c r="HT3" s="7">
        <v>162960130.46580231</v>
      </c>
      <c r="HU3" s="7">
        <v>1916241996.6026394</v>
      </c>
      <c r="HV3" s="7">
        <v>584477920198.98962</v>
      </c>
      <c r="HY3" s="7">
        <v>449526872.56556135</v>
      </c>
      <c r="HZ3" s="7">
        <v>4196092258.1548367</v>
      </c>
      <c r="IA3" s="7">
        <v>223854666.66666663</v>
      </c>
      <c r="IB3" s="7">
        <v>12276734172.082758</v>
      </c>
      <c r="IC3" s="7">
        <v>5163271598.1570234</v>
      </c>
      <c r="ID3" s="7">
        <v>508334413.96508723</v>
      </c>
      <c r="IF3" s="7">
        <v>5485854791.9709644</v>
      </c>
      <c r="IG3" s="7">
        <v>1071148475514.2681</v>
      </c>
      <c r="IJ3" s="7">
        <v>3707055900.8819828</v>
      </c>
      <c r="IK3" s="7">
        <v>537147100</v>
      </c>
      <c r="IL3" s="7">
        <v>2571908062.0769234</v>
      </c>
      <c r="IM3" s="7">
        <v>6684568805.0688057</v>
      </c>
      <c r="IO3" s="7">
        <v>230496032.97272199</v>
      </c>
      <c r="IQ3" s="7">
        <v>10444792557.884342</v>
      </c>
      <c r="IR3" s="7">
        <v>1691900000</v>
      </c>
      <c r="IT3" s="7">
        <v>3193200404.3729734</v>
      </c>
      <c r="IX3" s="7">
        <v>1044656471320.3389</v>
      </c>
      <c r="JC3" s="7">
        <v>119000024</v>
      </c>
      <c r="JD3" s="7">
        <v>46535882350.926537</v>
      </c>
      <c r="JF3" s="7">
        <v>1307333333.3333335</v>
      </c>
      <c r="JG3" s="7">
        <v>792824707.34529364</v>
      </c>
      <c r="JH3" s="7">
        <v>704462302.3650856</v>
      </c>
      <c r="JJ3" s="7">
        <v>322009471.57364017</v>
      </c>
      <c r="JO3" s="7">
        <v>30375251120.898216</v>
      </c>
      <c r="JQ3" s="7">
        <v>30385873317.619057</v>
      </c>
      <c r="JT3" s="7">
        <v>93850000</v>
      </c>
      <c r="JW3" s="7">
        <v>14842870293.420658</v>
      </c>
      <c r="JX3" s="7">
        <v>35076158.47683046</v>
      </c>
      <c r="JZ3" s="7">
        <v>12012025.247787526</v>
      </c>
      <c r="KA3" s="7">
        <v>857704431.68649697</v>
      </c>
      <c r="KC3" s="7">
        <v>313582727.63810849</v>
      </c>
      <c r="KD3" s="7">
        <v>80087763368.464066</v>
      </c>
      <c r="KF3" s="7">
        <v>121128073.11402225</v>
      </c>
      <c r="KG3" s="7">
        <v>2760747471.8862419</v>
      </c>
      <c r="KJ3" s="7">
        <v>76482117751.637131</v>
      </c>
      <c r="KN3" s="7">
        <v>46535882350.926552</v>
      </c>
      <c r="KO3" s="7">
        <v>30385873317.619068</v>
      </c>
      <c r="KP3" s="7">
        <v>535670127.74893546</v>
      </c>
      <c r="KR3" s="7">
        <v>13995067817.509249</v>
      </c>
      <c r="KU3" s="7">
        <v>423008385.74423474</v>
      </c>
      <c r="KW3" s="7">
        <v>217198647348.49402</v>
      </c>
      <c r="KX3" s="7">
        <v>1242289212.0428538</v>
      </c>
      <c r="KY3" s="7">
        <v>543300000000</v>
      </c>
      <c r="LA3" s="7">
        <v>13066557.778685177</v>
      </c>
      <c r="LB3" s="7">
        <v>8736939393.939394</v>
      </c>
      <c r="LD3" s="7">
        <v>24200000</v>
      </c>
      <c r="LG3" s="7">
        <v>1366594748252.1008</v>
      </c>
      <c r="LK3" s="7">
        <v>7575248495.0300989</v>
      </c>
      <c r="LL3" s="7">
        <v>713000000</v>
      </c>
      <c r="LM3" s="7">
        <v>1052990400</v>
      </c>
    </row>
    <row r="4" spans="1:325" s="7" customFormat="1" x14ac:dyDescent="0.3">
      <c r="A4" s="7" t="s">
        <v>66</v>
      </c>
      <c r="B4" s="7" t="s">
        <v>63</v>
      </c>
      <c r="AB4" s="7">
        <v>6684491978.6096258</v>
      </c>
      <c r="AC4" s="7">
        <v>6684491978.6096258</v>
      </c>
      <c r="AD4" s="7">
        <v>6684491978.6096258</v>
      </c>
      <c r="AE4" s="7">
        <v>6684491978.6096258</v>
      </c>
      <c r="AF4" s="7">
        <v>10026737967.914438</v>
      </c>
      <c r="AG4" s="7">
        <v>10026737967.914438</v>
      </c>
      <c r="AH4" s="7">
        <v>12118610904.225098</v>
      </c>
      <c r="AI4" s="7">
        <v>5684291718.7710648</v>
      </c>
      <c r="AJ4" s="7">
        <v>5278182970.7961836</v>
      </c>
      <c r="AK4" s="7">
        <v>4059352153.0536776</v>
      </c>
      <c r="AL4" s="7">
        <v>5039552482.4277792</v>
      </c>
      <c r="AM4" s="7">
        <v>7526446605.5171165</v>
      </c>
      <c r="AN4" s="7">
        <v>7648377412.8327723</v>
      </c>
      <c r="AO4" s="7">
        <v>6445041824.666213</v>
      </c>
      <c r="AP4" s="7">
        <v>6152922942.9803152</v>
      </c>
      <c r="AQ4" s="7">
        <v>9129594818.6074924</v>
      </c>
      <c r="AR4" s="7">
        <v>8936063723.2012119</v>
      </c>
      <c r="AS4" s="7">
        <v>12497346669.668413</v>
      </c>
      <c r="AT4" s="7">
        <v>14188949190.61795</v>
      </c>
      <c r="AU4" s="7">
        <v>19640848728.8937</v>
      </c>
      <c r="AV4" s="7">
        <v>28233712830.903488</v>
      </c>
      <c r="AW4" s="7">
        <v>41789478661.309647</v>
      </c>
      <c r="AX4" s="7">
        <v>60448921272.232582</v>
      </c>
      <c r="AY4" s="7">
        <v>84178032716.097092</v>
      </c>
      <c r="AZ4" s="7">
        <v>75492384801.369492</v>
      </c>
      <c r="BA4" s="7">
        <v>82470913120.731369</v>
      </c>
      <c r="BB4" s="7">
        <v>104115923082.73726</v>
      </c>
      <c r="BC4" s="7">
        <v>115398371427.67314</v>
      </c>
      <c r="BD4" s="7">
        <v>124912063308.20166</v>
      </c>
      <c r="BE4" s="7">
        <v>126776874216.70274</v>
      </c>
      <c r="BF4" s="7">
        <v>102962245246.70822</v>
      </c>
      <c r="BG4" s="7">
        <v>89633156470.310379</v>
      </c>
      <c r="BI4" s="7" t="s">
        <v>5</v>
      </c>
      <c r="BK4" s="7">
        <v>548888895.55555558</v>
      </c>
      <c r="BU4" s="7">
        <v>19666256019.711052</v>
      </c>
      <c r="BV4" s="7">
        <v>7311749633.3622875</v>
      </c>
      <c r="BX4" s="7">
        <v>202999992</v>
      </c>
      <c r="BY4" s="7">
        <v>12400145221.594988</v>
      </c>
      <c r="BZ4" s="7">
        <v>235668222.42998353</v>
      </c>
      <c r="CA4" s="7">
        <v>350247237.11684048</v>
      </c>
      <c r="CB4" s="7">
        <v>4817580183.5665665</v>
      </c>
      <c r="CE4" s="7">
        <v>190098039.21568626</v>
      </c>
      <c r="CH4" s="7">
        <v>29964370.712585747</v>
      </c>
      <c r="CI4" s="7">
        <v>89249986.700715616</v>
      </c>
      <c r="CJ4" s="7">
        <v>612518906.82649124</v>
      </c>
      <c r="CK4" s="7">
        <v>15236854859.468977</v>
      </c>
      <c r="CO4" s="7">
        <v>32902336.644746047</v>
      </c>
      <c r="CP4" s="7">
        <v>123134584.46767329</v>
      </c>
      <c r="CQ4" s="7">
        <v>40767969453.695969</v>
      </c>
      <c r="CS4" s="7">
        <v>10712712465.052166</v>
      </c>
      <c r="CU4" s="7">
        <v>4609727272.727272</v>
      </c>
      <c r="CV4" s="7">
        <v>50056868957.673241</v>
      </c>
      <c r="CW4" s="7">
        <v>618245639.22138166</v>
      </c>
      <c r="CX4" s="7">
        <v>657597382.75915182</v>
      </c>
      <c r="CY4" s="7">
        <v>3086746936.397891</v>
      </c>
      <c r="CZ4" s="7">
        <v>151675739.16062728</v>
      </c>
      <c r="DA4" s="7">
        <v>4552914000</v>
      </c>
      <c r="DD4" s="7">
        <v>490325181.61427468</v>
      </c>
      <c r="DE4" s="7">
        <v>2080830143.0422127</v>
      </c>
      <c r="DN4" s="7">
        <v>6933842098.845479</v>
      </c>
      <c r="DO4" s="7">
        <v>654100200</v>
      </c>
      <c r="DP4" s="7">
        <v>2434776645.7362771</v>
      </c>
      <c r="DQ4" s="7">
        <v>70446120293.930161</v>
      </c>
      <c r="DR4" s="7">
        <v>153174173789.08948</v>
      </c>
      <c r="DS4" s="7">
        <v>153851906489.07629</v>
      </c>
      <c r="DU4" s="7">
        <v>460668876592.49127</v>
      </c>
      <c r="DV4" s="7">
        <v>979108806.84864604</v>
      </c>
      <c r="DX4" s="7">
        <v>270108736771.7283</v>
      </c>
      <c r="DZ4" s="7">
        <v>13834300571.484875</v>
      </c>
      <c r="EC4" s="7">
        <v>390789544218.13434</v>
      </c>
      <c r="EE4" s="7">
        <v>5921659485.0328388</v>
      </c>
      <c r="EF4" s="7">
        <v>116987784.91373882</v>
      </c>
      <c r="EG4" s="7">
        <v>68346741504.425652</v>
      </c>
      <c r="EJ4" s="7">
        <v>167637907.38172305</v>
      </c>
      <c r="EK4" s="7">
        <v>76694360635.915863</v>
      </c>
      <c r="EM4" s="7">
        <v>1302674324.8837769</v>
      </c>
      <c r="ES4" s="7">
        <v>5016048786.2275286</v>
      </c>
      <c r="EV4" s="7">
        <v>1076699900</v>
      </c>
      <c r="EX4" s="7">
        <v>185848451.26290616</v>
      </c>
      <c r="EY4" s="7">
        <v>1121981273424.2107</v>
      </c>
      <c r="EZ4" s="7">
        <v>1383681651.1377556</v>
      </c>
      <c r="FA4" s="7">
        <v>356199999.99999994</v>
      </c>
      <c r="FB4" s="7">
        <v>18033526303.106773</v>
      </c>
      <c r="FF4" s="7">
        <v>281626254606.18945</v>
      </c>
      <c r="FG4" s="7">
        <v>321985809644.64172</v>
      </c>
      <c r="FH4" s="7">
        <v>40905486343.764503</v>
      </c>
      <c r="FI4" s="7">
        <v>13388928377.915503</v>
      </c>
      <c r="FK4" s="7">
        <v>28202127747.309177</v>
      </c>
      <c r="FM4" s="7">
        <v>38709096075.630524</v>
      </c>
      <c r="FO4" s="7">
        <v>2088012282.3566668</v>
      </c>
      <c r="FP4" s="7">
        <v>4426949094.3894386</v>
      </c>
      <c r="FQ4" s="7">
        <v>1831700364.0436854</v>
      </c>
      <c r="FR4" s="7">
        <v>253885656.32925302</v>
      </c>
      <c r="FS4" s="7">
        <v>3138500000</v>
      </c>
      <c r="FT4" s="7">
        <v>44842760293.192383</v>
      </c>
      <c r="FU4" s="7">
        <v>748028839.42321146</v>
      </c>
      <c r="FW4" s="7">
        <v>53508617739.377777</v>
      </c>
      <c r="FY4" s="7">
        <v>792959472.13426566</v>
      </c>
      <c r="GA4" s="7">
        <v>642857134.28571427</v>
      </c>
      <c r="GC4" s="7">
        <v>12483229.306422448</v>
      </c>
      <c r="GD4" s="7">
        <v>2417237753.9441881</v>
      </c>
      <c r="GF4" s="7">
        <v>77129609859.808777</v>
      </c>
      <c r="GI4" s="7">
        <v>183920900</v>
      </c>
      <c r="GL4" s="7">
        <v>86401584488.353592</v>
      </c>
      <c r="GP4" s="7">
        <v>1444327731.092437</v>
      </c>
      <c r="GR4" s="7">
        <v>311231715583.69269</v>
      </c>
      <c r="GS4" s="7">
        <v>35699286.014279716</v>
      </c>
      <c r="GT4" s="7">
        <v>157897117471.49728</v>
      </c>
      <c r="GV4" s="7">
        <v>704145671.35021305</v>
      </c>
      <c r="GZ4" s="7">
        <v>2025689536.6070545</v>
      </c>
      <c r="HC4" s="7">
        <v>699161943.85673332</v>
      </c>
      <c r="HF4" s="7">
        <v>14153951999.999996</v>
      </c>
      <c r="HH4" s="7">
        <v>298629856589.63531</v>
      </c>
      <c r="HR4" s="7">
        <v>107726181.21830375</v>
      </c>
      <c r="HT4" s="7">
        <v>174580139.76877615</v>
      </c>
      <c r="HU4" s="7">
        <v>1901868548.2817197</v>
      </c>
      <c r="HV4" s="7">
        <v>604157219440.39661</v>
      </c>
      <c r="HY4" s="7">
        <v>485785231.72935349</v>
      </c>
      <c r="HZ4" s="7">
        <v>4467200335.9932795</v>
      </c>
      <c r="IA4" s="7">
        <v>240524723.42857143</v>
      </c>
      <c r="IB4" s="7">
        <v>13493833739.99494</v>
      </c>
      <c r="IC4" s="7">
        <v>5632460936.5457554</v>
      </c>
      <c r="ID4" s="7">
        <v>531959561.62226015</v>
      </c>
      <c r="IF4" s="7">
        <v>5670064168.2177305</v>
      </c>
      <c r="IG4" s="7">
        <v>1125832873080.2605</v>
      </c>
      <c r="IJ4" s="7">
        <v>4054599181.0163798</v>
      </c>
      <c r="IK4" s="7">
        <v>599026300</v>
      </c>
      <c r="IL4" s="7">
        <v>2899654840.3656716</v>
      </c>
      <c r="IM4" s="7">
        <v>7256966966.2255583</v>
      </c>
      <c r="IO4" s="7">
        <v>244832035.02350354</v>
      </c>
      <c r="IQ4" s="7">
        <v>10792191176.991312</v>
      </c>
      <c r="IR4" s="7">
        <v>1865100000</v>
      </c>
      <c r="IT4" s="7">
        <v>3417516639.3759632</v>
      </c>
      <c r="IX4" s="7">
        <v>1104232973387.3364</v>
      </c>
      <c r="JC4" s="7">
        <v>122000015.99999999</v>
      </c>
      <c r="JD4" s="7">
        <v>49639265058.406227</v>
      </c>
      <c r="JF4" s="7">
        <v>1419333333.3333335</v>
      </c>
      <c r="JG4" s="7">
        <v>836493109.15228367</v>
      </c>
      <c r="JH4" s="7">
        <v>764308114.46491575</v>
      </c>
      <c r="JJ4" s="7">
        <v>327834680.56382179</v>
      </c>
      <c r="JO4" s="7">
        <v>31551059162.992329</v>
      </c>
      <c r="JQ4" s="7">
        <v>31561069598.072117</v>
      </c>
      <c r="JT4" s="7">
        <v>98400000.000000015</v>
      </c>
      <c r="JW4" s="7">
        <v>16147160122.788162</v>
      </c>
      <c r="JX4" s="7">
        <v>43025199.49601008</v>
      </c>
      <c r="JZ4" s="7">
        <v>11592024.364997752</v>
      </c>
      <c r="KA4" s="7">
        <v>945244992.21130574</v>
      </c>
      <c r="KC4" s="7">
        <v>333975336.62659574</v>
      </c>
      <c r="KD4" s="7">
        <v>70303171030.613556</v>
      </c>
      <c r="KF4" s="7">
        <v>126396469.70705794</v>
      </c>
      <c r="KG4" s="7">
        <v>3034043574.0607076</v>
      </c>
      <c r="KJ4" s="7">
        <v>81138598561.627502</v>
      </c>
      <c r="KN4" s="7">
        <v>49639265058.406258</v>
      </c>
      <c r="KO4" s="7">
        <v>31561069598.072128</v>
      </c>
      <c r="KP4" s="7">
        <v>584961208.65659451</v>
      </c>
      <c r="KR4" s="7">
        <v>8022222222.2222223</v>
      </c>
      <c r="KU4" s="7">
        <v>441524109.01467508</v>
      </c>
      <c r="KW4" s="7">
        <v>198163003670.20001</v>
      </c>
      <c r="KX4" s="7">
        <v>1547388812.8996916</v>
      </c>
      <c r="KY4" s="7">
        <v>563300000000</v>
      </c>
      <c r="LA4" s="7">
        <v>13999883.334305547</v>
      </c>
      <c r="LB4" s="7">
        <v>9058121212.121212</v>
      </c>
      <c r="LD4" s="7">
        <v>25700000</v>
      </c>
      <c r="LG4" s="7">
        <v>1421710018695.835</v>
      </c>
      <c r="LK4" s="7">
        <v>7972840543.1891356</v>
      </c>
      <c r="LL4" s="7">
        <v>696285714.28571427</v>
      </c>
      <c r="LM4" s="7">
        <v>1096646600</v>
      </c>
    </row>
    <row r="5" spans="1:325" s="7" customFormat="1" x14ac:dyDescent="0.3">
      <c r="A5" s="7" t="s">
        <v>68</v>
      </c>
      <c r="B5" s="7" t="s">
        <v>63</v>
      </c>
      <c r="AA5" s="7">
        <v>1924242453.0079322</v>
      </c>
      <c r="AB5" s="7">
        <v>1965384586.2409039</v>
      </c>
      <c r="AC5" s="7">
        <v>2173750012.5000005</v>
      </c>
      <c r="AD5" s="7">
        <v>2156624900</v>
      </c>
      <c r="AE5" s="7">
        <v>2126000000</v>
      </c>
      <c r="AF5" s="7">
        <v>2335124987.5</v>
      </c>
      <c r="AG5" s="7">
        <v>2101624962.5</v>
      </c>
      <c r="AH5" s="7">
        <v>1139166645.8333333</v>
      </c>
      <c r="AI5" s="7">
        <v>709452583.88031852</v>
      </c>
      <c r="AJ5" s="7">
        <v>1228071037.8444581</v>
      </c>
      <c r="AK5" s="7">
        <v>1985673798.1025815</v>
      </c>
      <c r="AL5" s="7">
        <v>2424499009.1426411</v>
      </c>
      <c r="AM5" s="7">
        <v>3314898291.7523532</v>
      </c>
      <c r="AN5" s="7">
        <v>2359903108.3844585</v>
      </c>
      <c r="AO5" s="7">
        <v>2707123772.1619477</v>
      </c>
      <c r="AP5" s="7">
        <v>3414760915.2787838</v>
      </c>
      <c r="AQ5" s="7">
        <v>3632043907.9773345</v>
      </c>
      <c r="AR5" s="7">
        <v>4060758804.120841</v>
      </c>
      <c r="AS5" s="7">
        <v>4435078647.7481699</v>
      </c>
      <c r="AT5" s="7">
        <v>5746945912.580821</v>
      </c>
      <c r="AU5" s="7">
        <v>7314865175.6198959</v>
      </c>
      <c r="AV5" s="7">
        <v>8158548716.6855421</v>
      </c>
      <c r="AW5" s="7">
        <v>8992642348.787096</v>
      </c>
      <c r="AX5" s="7">
        <v>10701011896.7708</v>
      </c>
      <c r="AY5" s="7">
        <v>12881352687.777283</v>
      </c>
      <c r="AZ5" s="7">
        <v>12044212903.816774</v>
      </c>
      <c r="BA5" s="7">
        <v>11926953258.916029</v>
      </c>
      <c r="BB5" s="7">
        <v>12890867538.530155</v>
      </c>
      <c r="BC5" s="7">
        <v>12319784787.298746</v>
      </c>
      <c r="BD5" s="7">
        <v>12781029643.593611</v>
      </c>
      <c r="BE5" s="7">
        <v>13219857459.100941</v>
      </c>
      <c r="BF5" s="7">
        <v>11390365293.805691</v>
      </c>
      <c r="BG5" s="7">
        <v>11926892452.849947</v>
      </c>
      <c r="BI5" s="7" t="s">
        <v>6</v>
      </c>
      <c r="BK5" s="7">
        <v>546666677.77777779</v>
      </c>
      <c r="BQ5" s="7">
        <v>24450604877.608116</v>
      </c>
      <c r="BU5" s="7">
        <v>19911524246.836151</v>
      </c>
      <c r="BV5" s="7">
        <v>7756110210.1196642</v>
      </c>
      <c r="BX5" s="7">
        <v>213500006</v>
      </c>
      <c r="BY5" s="7">
        <v>13264015675.319344</v>
      </c>
      <c r="BZ5" s="7">
        <v>236434906.75426987</v>
      </c>
      <c r="CA5" s="7">
        <v>379567178.25689811</v>
      </c>
      <c r="CB5" s="7">
        <v>5081413339.7494459</v>
      </c>
      <c r="CE5" s="7">
        <v>212254901.96078432</v>
      </c>
      <c r="CH5" s="7">
        <v>31856922.861542769</v>
      </c>
      <c r="CI5" s="7">
        <v>94149985.970558822</v>
      </c>
      <c r="CJ5" s="7">
        <v>669722541.27781761</v>
      </c>
      <c r="CK5" s="7">
        <v>19926293839.016327</v>
      </c>
      <c r="CO5" s="7">
        <v>35643207.626524605</v>
      </c>
      <c r="CP5" s="7">
        <v>124482748.93791738</v>
      </c>
      <c r="CQ5" s="7">
        <v>41978852041.442558</v>
      </c>
      <c r="CS5" s="7">
        <v>11879982758.561916</v>
      </c>
      <c r="CU5" s="7">
        <v>5416272727.272727</v>
      </c>
      <c r="CV5" s="7">
        <v>47209359005.605644</v>
      </c>
      <c r="CW5" s="7">
        <v>645284344.68411791</v>
      </c>
      <c r="CX5" s="7">
        <v>699373701.21713805</v>
      </c>
      <c r="CY5" s="7">
        <v>3779841409.5526667</v>
      </c>
      <c r="CZ5" s="7">
        <v>166521239.8632805</v>
      </c>
      <c r="DA5" s="7">
        <v>4968603735.5822172</v>
      </c>
      <c r="DD5" s="7">
        <v>479180824.34850597</v>
      </c>
      <c r="DE5" s="7">
        <v>2195684581.0726099</v>
      </c>
      <c r="DN5" s="7">
        <v>7812968114.4001169</v>
      </c>
      <c r="DO5" s="7">
        <v>824100000</v>
      </c>
      <c r="DP5" s="7">
        <v>2001468867.7334414</v>
      </c>
      <c r="DQ5" s="7">
        <v>64553859602.931938</v>
      </c>
      <c r="DR5" s="7">
        <v>158795369827.79431</v>
      </c>
      <c r="DS5" s="7">
        <v>157422860957.5976</v>
      </c>
      <c r="DU5" s="7">
        <v>503638735647.90771</v>
      </c>
      <c r="DV5" s="7">
        <v>958598195.03396654</v>
      </c>
      <c r="DX5" s="7">
        <v>299749528685.37616</v>
      </c>
      <c r="DZ5" s="7">
        <v>16138545209.245983</v>
      </c>
      <c r="EC5" s="7">
        <v>426908194104.21094</v>
      </c>
      <c r="EE5" s="7">
        <v>6340580854.390729</v>
      </c>
      <c r="EF5" s="7">
        <v>122906434.95781386</v>
      </c>
      <c r="EG5" s="7">
        <v>76313782251.696442</v>
      </c>
      <c r="EJ5" s="7">
        <v>182796536.49988413</v>
      </c>
      <c r="EK5" s="7">
        <v>80601939635.248322</v>
      </c>
      <c r="EM5" s="7">
        <v>1382515654.4734278</v>
      </c>
      <c r="ER5" s="7">
        <v>9122751.4531834535</v>
      </c>
      <c r="ES5" s="7">
        <v>5327573509.0984316</v>
      </c>
      <c r="EV5" s="7">
        <v>1143600000</v>
      </c>
      <c r="EX5" s="7">
        <v>194948375.43020475</v>
      </c>
      <c r="EY5" s="7">
        <v>1211776614157.9968</v>
      </c>
      <c r="EZ5" s="7">
        <v>1612346412.2647462</v>
      </c>
      <c r="FA5" s="7">
        <v>387750000</v>
      </c>
      <c r="FB5" s="7">
        <v>19660722938.593353</v>
      </c>
      <c r="FF5" s="7">
        <v>293934449185.30042</v>
      </c>
      <c r="FG5" s="7">
        <v>337685127909.63049</v>
      </c>
      <c r="FH5" s="7">
        <v>44123855995.084366</v>
      </c>
      <c r="FI5" s="7">
        <v>14310570026.064871</v>
      </c>
      <c r="FK5" s="7">
        <v>30578919823.280556</v>
      </c>
      <c r="FM5" s="7">
        <v>41599070242.309372</v>
      </c>
      <c r="FO5" s="7">
        <v>2260349684.086246</v>
      </c>
      <c r="FP5" s="7">
        <v>4693566415.8415842</v>
      </c>
      <c r="FQ5" s="7">
        <v>1954634836.1803415</v>
      </c>
      <c r="FR5" s="7">
        <v>284916516.15953743</v>
      </c>
      <c r="FS5" s="7">
        <v>2510000000</v>
      </c>
      <c r="FT5" s="7">
        <v>50383891898.991119</v>
      </c>
      <c r="FU5" s="7">
        <v>777712445.75108492</v>
      </c>
      <c r="FW5" s="7">
        <v>60723018683.73333</v>
      </c>
      <c r="FY5" s="7">
        <v>868111400.00886381</v>
      </c>
      <c r="GA5" s="7">
        <v>660000008.57142854</v>
      </c>
      <c r="GC5" s="7">
        <v>12541562.153648719</v>
      </c>
      <c r="GD5" s="7">
        <v>2813933899.7457681</v>
      </c>
      <c r="GF5" s="7">
        <v>88911888348.820953</v>
      </c>
      <c r="GI5" s="7">
        <v>191861800</v>
      </c>
      <c r="GL5" s="7">
        <v>99481675925.646088</v>
      </c>
      <c r="GP5" s="7">
        <v>1434156378.6008229</v>
      </c>
      <c r="GR5" s="7">
        <v>325417665734.19275</v>
      </c>
      <c r="GS5" s="7">
        <v>41859162.816743664</v>
      </c>
      <c r="GT5" s="7">
        <v>165672807263.0018</v>
      </c>
      <c r="GV5" s="7">
        <v>741509480.7962842</v>
      </c>
      <c r="GZ5" s="7">
        <v>2379606422.2902875</v>
      </c>
      <c r="HC5" s="7">
        <v>739286906.85116255</v>
      </c>
      <c r="HF5" s="7">
        <v>15221056000</v>
      </c>
      <c r="HH5" s="7">
        <v>311470336452.73236</v>
      </c>
      <c r="HR5" s="7">
        <v>111148585.59202391</v>
      </c>
      <c r="HT5" s="7">
        <v>183120146.60590154</v>
      </c>
      <c r="HU5" s="7">
        <v>2001502678.6880963</v>
      </c>
      <c r="HV5" s="7">
        <v>647173002027.41296</v>
      </c>
      <c r="HY5" s="7">
        <v>531736599.93073624</v>
      </c>
      <c r="HZ5" s="7">
        <v>4909302953.9409199</v>
      </c>
      <c r="IA5" s="7">
        <v>265291588.66666666</v>
      </c>
      <c r="IB5" s="7">
        <v>14647057370.141788</v>
      </c>
      <c r="IC5" s="7">
        <v>6066976682.6736364</v>
      </c>
      <c r="ID5" s="7">
        <v>574091101.19438243</v>
      </c>
      <c r="IF5" s="7">
        <v>6077496267.7629433</v>
      </c>
      <c r="IG5" s="7">
        <v>1215841395834.5391</v>
      </c>
      <c r="IJ5" s="7">
        <v>4233095590.0881987</v>
      </c>
      <c r="IK5" s="7">
        <v>652120900.00000012</v>
      </c>
      <c r="IL5" s="7">
        <v>3286773187.8768659</v>
      </c>
      <c r="IM5" s="7">
        <v>4399827767.9670362</v>
      </c>
      <c r="IO5" s="7">
        <v>261184037.36267623</v>
      </c>
      <c r="IQ5" s="7">
        <v>11794111161.166985</v>
      </c>
      <c r="IR5" s="7">
        <v>2094400000</v>
      </c>
      <c r="IT5" s="7">
        <v>3668222357.6570182</v>
      </c>
      <c r="IX5" s="7">
        <v>1192909023772.4734</v>
      </c>
      <c r="JC5" s="7">
        <v>125000008</v>
      </c>
      <c r="JD5" s="7">
        <v>52969959484.395309</v>
      </c>
      <c r="JF5" s="7">
        <v>1541666666.6666667</v>
      </c>
      <c r="JG5" s="7">
        <v>857425916.24393547</v>
      </c>
      <c r="JH5" s="7">
        <v>825885273.74885666</v>
      </c>
      <c r="JJ5" s="7">
        <v>342721579.82466054</v>
      </c>
      <c r="JO5" s="7">
        <v>34197956223.571838</v>
      </c>
      <c r="JQ5" s="7">
        <v>34208896061.891987</v>
      </c>
      <c r="JT5" s="7">
        <v>103500000</v>
      </c>
      <c r="JW5" s="7">
        <v>17511477311.446331</v>
      </c>
      <c r="JX5" s="7">
        <v>45927061.458770819</v>
      </c>
      <c r="JZ5" s="7">
        <v>12642026.571972186</v>
      </c>
      <c r="KA5" s="7">
        <v>1110565863.537374</v>
      </c>
      <c r="KC5" s="7">
        <v>357635713.87685633</v>
      </c>
      <c r="KD5" s="7">
        <v>64422866914.6763</v>
      </c>
      <c r="KF5" s="7">
        <v>132237441.63086258</v>
      </c>
      <c r="KG5" s="7">
        <v>3308912796.934866</v>
      </c>
      <c r="KJ5" s="7">
        <v>93494272335.958847</v>
      </c>
      <c r="KN5" s="7">
        <v>52969959484.39534</v>
      </c>
      <c r="KO5" s="7">
        <v>34208896061.892002</v>
      </c>
      <c r="KP5" s="7">
        <v>619319197.34002221</v>
      </c>
      <c r="KR5" s="7">
        <v>8922222222.2222214</v>
      </c>
      <c r="KU5" s="7">
        <v>449012578.6163522</v>
      </c>
      <c r="KW5" s="7">
        <v>208389042802.74814</v>
      </c>
      <c r="KX5" s="7">
        <v>1710004464.4089706</v>
      </c>
      <c r="KY5" s="7">
        <v>605100000000</v>
      </c>
      <c r="LA5" s="7">
        <v>14524878.959342007</v>
      </c>
      <c r="LB5" s="7">
        <v>10022000000</v>
      </c>
      <c r="LD5" s="7">
        <v>36900000</v>
      </c>
      <c r="LG5" s="7">
        <v>1526879881783.8374</v>
      </c>
      <c r="LK5" s="7">
        <v>8497830043.3991318</v>
      </c>
      <c r="LL5" s="7">
        <v>693142857.14285719</v>
      </c>
      <c r="LM5" s="7">
        <v>1117601600</v>
      </c>
    </row>
    <row r="6" spans="1:325" s="7" customFormat="1" x14ac:dyDescent="0.3">
      <c r="A6" s="7" t="s">
        <v>70</v>
      </c>
      <c r="B6" s="7" t="s">
        <v>63</v>
      </c>
      <c r="M6" s="7">
        <v>78619206.08509627</v>
      </c>
      <c r="N6" s="7">
        <v>89409820.359281436</v>
      </c>
      <c r="O6" s="7">
        <v>113408231.94408491</v>
      </c>
      <c r="P6" s="7">
        <v>150820102.79840091</v>
      </c>
      <c r="Q6" s="7">
        <v>186558696.27920392</v>
      </c>
      <c r="R6" s="7">
        <v>220127246.37681162</v>
      </c>
      <c r="S6" s="7">
        <v>227281024.6207411</v>
      </c>
      <c r="T6" s="7">
        <v>254020153.34063527</v>
      </c>
      <c r="U6" s="7">
        <v>308008897.56944448</v>
      </c>
      <c r="V6" s="7">
        <v>411578334.15964305</v>
      </c>
      <c r="W6" s="7">
        <v>446416105.82501739</v>
      </c>
      <c r="X6" s="7">
        <v>388958731.30293751</v>
      </c>
      <c r="Y6" s="7">
        <v>375895956.38346207</v>
      </c>
      <c r="Z6" s="7">
        <v>327861832.94663572</v>
      </c>
      <c r="AA6" s="7">
        <v>330070689.29828197</v>
      </c>
      <c r="AB6" s="7">
        <v>346737964.77495104</v>
      </c>
      <c r="AC6" s="7">
        <v>482000594.03587979</v>
      </c>
      <c r="AD6" s="7">
        <v>611316399.40708804</v>
      </c>
      <c r="AE6" s="7">
        <v>721425939.15154982</v>
      </c>
      <c r="AF6" s="7">
        <v>795449332.39634573</v>
      </c>
      <c r="AG6" s="7">
        <v>1029048481.8805093</v>
      </c>
      <c r="AH6" s="7">
        <v>1106928582.866293</v>
      </c>
      <c r="AI6" s="7">
        <v>1210013651.8771331</v>
      </c>
      <c r="AJ6" s="7">
        <v>1007025755.0006536</v>
      </c>
      <c r="AK6" s="7">
        <v>1017549124.332381</v>
      </c>
      <c r="AL6" s="7">
        <v>1178738991.1929545</v>
      </c>
      <c r="AM6" s="7">
        <v>1223945356.6268225</v>
      </c>
      <c r="AN6" s="7">
        <v>1180597272.7272727</v>
      </c>
      <c r="AO6" s="7">
        <v>1211932397.8171289</v>
      </c>
      <c r="AP6" s="7">
        <v>1239876305.135308</v>
      </c>
      <c r="AQ6" s="7">
        <v>1401695227.5658743</v>
      </c>
      <c r="AR6" s="7">
        <v>1484017897.0917227</v>
      </c>
      <c r="AS6" s="7">
        <v>1717485413.1375871</v>
      </c>
      <c r="AT6" s="7">
        <v>2373927765.2370205</v>
      </c>
      <c r="AU6" s="7">
        <v>2916786689.8435559</v>
      </c>
      <c r="AV6" s="7">
        <v>3248215396.0950131</v>
      </c>
      <c r="AW6" s="7">
        <v>3536632793.8778071</v>
      </c>
      <c r="AX6" s="7">
        <v>4010990966.3290443</v>
      </c>
      <c r="AY6" s="7">
        <v>4001201113.2268934</v>
      </c>
      <c r="AZ6" s="7">
        <v>3650083356.4879131</v>
      </c>
      <c r="BA6" s="7">
        <v>3346516556.2913909</v>
      </c>
      <c r="BB6" s="7">
        <v>3427022518.7656379</v>
      </c>
      <c r="BC6" s="7">
        <v>3146151869.4590774</v>
      </c>
      <c r="BD6" s="7">
        <v>3248924588.42273</v>
      </c>
      <c r="BI6" s="7" t="s">
        <v>7</v>
      </c>
      <c r="BK6" s="7">
        <v>751111191.11111104</v>
      </c>
      <c r="BQ6" s="7">
        <v>18272123664.471519</v>
      </c>
      <c r="BU6" s="7">
        <v>21527606674.879604</v>
      </c>
      <c r="BV6" s="7">
        <v>8374175257.7307529</v>
      </c>
      <c r="BX6" s="7">
        <v>232749998</v>
      </c>
      <c r="BY6" s="7">
        <v>14260017387.049244</v>
      </c>
      <c r="BZ6" s="7">
        <v>253927646.47590935</v>
      </c>
      <c r="CA6" s="7">
        <v>394040749.12567043</v>
      </c>
      <c r="CB6" s="7">
        <v>5319458351.1237192</v>
      </c>
      <c r="CE6" s="7">
        <v>237745098.03921568</v>
      </c>
      <c r="CH6" s="7">
        <v>33749405.011899762</v>
      </c>
      <c r="CI6" s="7">
        <v>96366652.306916475</v>
      </c>
      <c r="CJ6" s="7">
        <v>721142957.31147432</v>
      </c>
      <c r="CK6" s="7">
        <v>23021477292.20927</v>
      </c>
      <c r="CO6" s="7">
        <v>38091150.566196002</v>
      </c>
      <c r="CP6" s="7">
        <v>129379097.88895763</v>
      </c>
      <c r="CQ6" s="7">
        <v>44657169109.223961</v>
      </c>
      <c r="CS6" s="7">
        <v>13063643795.788443</v>
      </c>
      <c r="CU6" s="7">
        <v>5668187500</v>
      </c>
      <c r="CV6" s="7">
        <v>50706799902.510345</v>
      </c>
      <c r="CW6" s="7">
        <v>761047045.83040154</v>
      </c>
      <c r="CX6" s="7">
        <v>723624365.28813767</v>
      </c>
      <c r="CY6" s="7">
        <v>6213185773.9226532</v>
      </c>
      <c r="CZ6" s="7">
        <v>172233430.87150151</v>
      </c>
      <c r="DA6" s="7">
        <v>4838841455.5555553</v>
      </c>
      <c r="DD6" s="7">
        <v>511902136.80997276</v>
      </c>
      <c r="DE6" s="7">
        <v>2331959438.2190161</v>
      </c>
      <c r="DN6" s="7">
        <v>8316692385.7738571</v>
      </c>
      <c r="DO6" s="7">
        <v>940799900</v>
      </c>
      <c r="DP6" s="7">
        <v>2703014867.3283372</v>
      </c>
      <c r="DQ6" s="7">
        <v>69902870221.951569</v>
      </c>
      <c r="DR6" s="7">
        <v>167975897835.71259</v>
      </c>
      <c r="DS6" s="7">
        <v>175666653928.70749</v>
      </c>
      <c r="DU6" s="7">
        <v>555368983066.66248</v>
      </c>
      <c r="DV6" s="7">
        <v>1038389642.3141806</v>
      </c>
      <c r="DX6" s="7">
        <v>336271770003.71692</v>
      </c>
      <c r="DZ6" s="7">
        <v>19074913947.719639</v>
      </c>
      <c r="EC6" s="7">
        <v>470297095519.74268</v>
      </c>
      <c r="EE6" s="7">
        <v>6885920328.661869</v>
      </c>
      <c r="EF6" s="7">
        <v>129454728.62359902</v>
      </c>
      <c r="EG6" s="7">
        <v>85551113767.372726</v>
      </c>
      <c r="EJ6" s="7">
        <v>154480244.24684379</v>
      </c>
      <c r="EK6" s="7">
        <v>85443766670.427902</v>
      </c>
      <c r="EM6" s="7">
        <v>1540797588.5722094</v>
      </c>
      <c r="ER6" s="7">
        <v>10840095.12836493</v>
      </c>
      <c r="ES6" s="7">
        <v>5949478034.8875093</v>
      </c>
      <c r="EV6" s="7">
        <v>1262800000</v>
      </c>
      <c r="EX6" s="7">
        <v>175756868.69276091</v>
      </c>
      <c r="EY6" s="7">
        <v>1304603042385.8772</v>
      </c>
      <c r="EZ6" s="7">
        <v>1935298266.45384</v>
      </c>
      <c r="FA6" s="7">
        <v>410199999.99999994</v>
      </c>
      <c r="FB6" s="7">
        <v>23797854828.091167</v>
      </c>
      <c r="FF6" s="7">
        <v>313396181120.37939</v>
      </c>
      <c r="FG6" s="7">
        <v>362761008828.59692</v>
      </c>
      <c r="FH6" s="7">
        <v>49688700780.79715</v>
      </c>
      <c r="FI6" s="7">
        <v>15136261036.815142</v>
      </c>
      <c r="FK6" s="7">
        <v>35608750994.993507</v>
      </c>
      <c r="FM6" s="7">
        <v>47776000900.030243</v>
      </c>
      <c r="FO6" s="7">
        <v>2430843768.4455333</v>
      </c>
      <c r="FP6" s="7">
        <v>4928628018.4818478</v>
      </c>
      <c r="FQ6" s="7">
        <v>1978437692.523103</v>
      </c>
      <c r="FR6" s="7">
        <v>340061650.11989796</v>
      </c>
      <c r="FS6" s="7">
        <v>2992333333.3333335</v>
      </c>
      <c r="FT6" s="7">
        <v>57710743059.834145</v>
      </c>
      <c r="FU6" s="7">
        <v>826690466.19067609</v>
      </c>
      <c r="FW6" s="7">
        <v>69498131797.333328</v>
      </c>
      <c r="FY6" s="7">
        <v>926589348.5673933</v>
      </c>
      <c r="GA6" s="7">
        <v>728571437.14285719</v>
      </c>
      <c r="GC6" s="7">
        <v>12833226.389780086</v>
      </c>
      <c r="GD6" s="7">
        <v>3988246108.6388788</v>
      </c>
      <c r="GF6" s="7">
        <v>89097573498.641251</v>
      </c>
      <c r="GI6" s="7">
        <v>200229600</v>
      </c>
      <c r="GL6" s="7">
        <v>100098916449.48238</v>
      </c>
      <c r="GP6" s="7">
        <v>1240672268.907563</v>
      </c>
      <c r="GR6" s="7">
        <v>350156888665.99969</v>
      </c>
      <c r="GS6" s="7">
        <v>47039059.218815617</v>
      </c>
      <c r="GT6" s="7">
        <v>179542381374.37445</v>
      </c>
      <c r="GV6" s="7">
        <v>791140595.77275527</v>
      </c>
      <c r="GZ6" s="7">
        <v>2657247327.3391957</v>
      </c>
      <c r="HC6" s="7">
        <v>759345862.97092938</v>
      </c>
      <c r="HF6" s="7">
        <v>16936336000</v>
      </c>
      <c r="HH6" s="7">
        <v>332436061824.55188</v>
      </c>
      <c r="HR6" s="7">
        <v>113797356.81396396</v>
      </c>
      <c r="HT6" s="7">
        <v>190820152.77052277</v>
      </c>
      <c r="HU6" s="7">
        <v>2510126747.6806483</v>
      </c>
      <c r="HV6" s="7">
        <v>683353535761.53064</v>
      </c>
      <c r="HY6" s="7">
        <v>586294879.47189975</v>
      </c>
      <c r="HZ6" s="7">
        <v>5165489010.2197952</v>
      </c>
      <c r="IA6" s="7">
        <v>292916241.14285713</v>
      </c>
      <c r="IB6" s="7">
        <v>15891241386.290953</v>
      </c>
      <c r="IC6" s="7">
        <v>6510239502.7648907</v>
      </c>
      <c r="ID6" s="7">
        <v>496947904.44303292</v>
      </c>
      <c r="IF6" s="7">
        <v>6638937283.1396275</v>
      </c>
      <c r="IG6" s="7">
        <v>1310283702525.9075</v>
      </c>
      <c r="IJ6" s="7">
        <v>4540529105.4178925</v>
      </c>
      <c r="IK6" s="7">
        <v>722784500</v>
      </c>
      <c r="IL6" s="7">
        <v>3600957771.1529856</v>
      </c>
      <c r="IM6" s="7">
        <v>4875309866.3401699</v>
      </c>
      <c r="IO6" s="7">
        <v>275968039.47754472</v>
      </c>
      <c r="IQ6" s="7">
        <v>13764637075.142046</v>
      </c>
      <c r="IR6" s="7">
        <v>2333600000</v>
      </c>
      <c r="IT6" s="7">
        <v>3905734459.7269282</v>
      </c>
      <c r="IX6" s="7">
        <v>1284222177741.7673</v>
      </c>
      <c r="JC6" s="7">
        <v>128000000</v>
      </c>
      <c r="JD6" s="7">
        <v>59564124015.881447</v>
      </c>
      <c r="JF6" s="7">
        <v>1568333333.3333335</v>
      </c>
      <c r="JG6" s="7">
        <v>886387156.12505937</v>
      </c>
      <c r="JH6" s="7">
        <v>917222004.44270217</v>
      </c>
      <c r="JJ6" s="7">
        <v>348546952.14151156</v>
      </c>
      <c r="JO6" s="7">
        <v>39213859646.982231</v>
      </c>
      <c r="JQ6" s="7">
        <v>39225741664.752411</v>
      </c>
      <c r="JT6" s="7">
        <v>110000000</v>
      </c>
      <c r="JW6" s="7">
        <v>18954132365.514824</v>
      </c>
      <c r="JX6" s="7">
        <v>54128377.432451338</v>
      </c>
      <c r="JZ6" s="7">
        <v>13923029.264480995</v>
      </c>
      <c r="KA6" s="7">
        <v>1200447429.3556306</v>
      </c>
      <c r="KC6" s="7">
        <v>371767002.65603614</v>
      </c>
      <c r="KD6" s="7">
        <v>69761023321.650314</v>
      </c>
      <c r="KF6" s="7">
        <v>143255784.51075113</v>
      </c>
      <c r="KG6" s="7">
        <v>3540403456.5530486</v>
      </c>
      <c r="KJ6" s="7">
        <v>93815961171.207199</v>
      </c>
      <c r="KN6" s="7">
        <v>59564124015.881477</v>
      </c>
      <c r="KO6" s="7">
        <v>39225741664.752426</v>
      </c>
      <c r="KP6" s="7">
        <v>678235373.03855801</v>
      </c>
      <c r="KR6" s="7">
        <v>10355555555.555555</v>
      </c>
      <c r="KU6" s="7">
        <v>516147798.74213827</v>
      </c>
      <c r="KW6" s="7">
        <v>218098552786.48416</v>
      </c>
      <c r="KX6" s="7">
        <v>1539681533.6378596</v>
      </c>
      <c r="KY6" s="7">
        <v>638600000000</v>
      </c>
      <c r="LA6" s="7">
        <v>13708219.098174183</v>
      </c>
      <c r="LB6" s="7">
        <v>10823878787.878788</v>
      </c>
      <c r="LD6" s="7">
        <v>41400000</v>
      </c>
      <c r="LG6" s="7">
        <v>1643678974633.1533</v>
      </c>
      <c r="LK6" s="7">
        <v>9423211535.7692833</v>
      </c>
      <c r="LL6" s="7">
        <v>718714285.71428573</v>
      </c>
      <c r="LM6" s="7">
        <v>1159511700</v>
      </c>
    </row>
    <row r="7" spans="1:325" s="7" customFormat="1" x14ac:dyDescent="0.3">
      <c r="A7" s="7" t="s">
        <v>72</v>
      </c>
      <c r="B7" s="7" t="s">
        <v>63</v>
      </c>
      <c r="K7" s="7">
        <v>25760683041.082626</v>
      </c>
      <c r="L7" s="7">
        <v>28434203615.479523</v>
      </c>
      <c r="M7" s="7">
        <v>31385499664.063477</v>
      </c>
      <c r="N7" s="7">
        <v>36426909888.388428</v>
      </c>
      <c r="O7" s="7">
        <v>43316056615.451004</v>
      </c>
      <c r="P7" s="7">
        <v>55018394945.575981</v>
      </c>
      <c r="Q7" s="7">
        <v>105145803084.36397</v>
      </c>
      <c r="R7" s="7">
        <v>116337021938.32707</v>
      </c>
      <c r="S7" s="7">
        <v>144846175400.4707</v>
      </c>
      <c r="T7" s="7">
        <v>167308327683.57281</v>
      </c>
      <c r="U7" s="7">
        <v>183555544342.16669</v>
      </c>
      <c r="V7" s="7">
        <v>248646206366.97311</v>
      </c>
      <c r="W7" s="7">
        <v>338177454717.49933</v>
      </c>
      <c r="X7" s="7">
        <v>348592795413.07465</v>
      </c>
      <c r="Y7" s="7">
        <v>324328753765.26086</v>
      </c>
      <c r="Z7" s="7">
        <v>303962539723.04333</v>
      </c>
      <c r="AA7" s="7">
        <v>307940771858.50549</v>
      </c>
      <c r="AB7" s="7">
        <v>303893618415.50555</v>
      </c>
      <c r="AC7" s="7">
        <v>289029150639.40765</v>
      </c>
      <c r="AD7" s="7">
        <v>312681678329.89539</v>
      </c>
      <c r="AE7" s="7">
        <v>307503035642.47949</v>
      </c>
      <c r="AF7" s="7">
        <v>322325140494.68658</v>
      </c>
      <c r="AG7" s="7">
        <v>446877161735.16736</v>
      </c>
      <c r="AH7" s="7">
        <v>439779177858.3642</v>
      </c>
      <c r="AI7" s="7">
        <v>471163515480.25629</v>
      </c>
      <c r="AJ7" s="7">
        <v>476513630630.26752</v>
      </c>
      <c r="AK7" s="7">
        <v>487526906280.52618</v>
      </c>
      <c r="AL7" s="7">
        <v>523759898288.29254</v>
      </c>
      <c r="AM7" s="7">
        <v>578231297763.47815</v>
      </c>
      <c r="AN7" s="7">
        <v>613279452474.10327</v>
      </c>
      <c r="AO7" s="7">
        <v>591525594021.39893</v>
      </c>
      <c r="AP7" s="7">
        <v>643889670873.19592</v>
      </c>
      <c r="AQ7" s="7">
        <v>735025140336.25537</v>
      </c>
      <c r="AR7" s="7">
        <v>723282816382.44519</v>
      </c>
      <c r="AS7" s="7">
        <v>729051715403.98352</v>
      </c>
      <c r="AT7" s="7">
        <v>823110541431.16724</v>
      </c>
      <c r="AU7" s="7">
        <v>963862340520.58105</v>
      </c>
      <c r="AV7" s="7">
        <v>1184661549595.1279</v>
      </c>
      <c r="AW7" s="7">
        <v>1404113530800.6838</v>
      </c>
      <c r="AX7" s="7">
        <v>1637573196970.6208</v>
      </c>
      <c r="AY7" s="7">
        <v>2077706582271.0571</v>
      </c>
      <c r="AZ7" s="7">
        <v>1795472295052.3223</v>
      </c>
      <c r="BA7" s="7">
        <v>2109224213446.0027</v>
      </c>
      <c r="BB7" s="7">
        <v>2501942770389.9731</v>
      </c>
      <c r="BC7" s="7">
        <v>2740536188974.1753</v>
      </c>
      <c r="BD7" s="7">
        <v>2838294388723.7939</v>
      </c>
      <c r="BE7" s="7">
        <v>2904404570076.2915</v>
      </c>
      <c r="BF7" s="7">
        <v>2561129553776.3867</v>
      </c>
      <c r="BG7" s="7">
        <v>2500931669252.229</v>
      </c>
      <c r="BI7" s="7" t="s">
        <v>8</v>
      </c>
      <c r="BK7" s="7">
        <v>800000044.44444442</v>
      </c>
      <c r="BQ7" s="7">
        <v>25605249381.759708</v>
      </c>
      <c r="BU7" s="7">
        <v>23787658192.406765</v>
      </c>
      <c r="BV7" s="7">
        <v>9169983885.7118511</v>
      </c>
      <c r="BX7" s="7">
        <v>260750008</v>
      </c>
      <c r="BY7" s="7">
        <v>15960106680.673218</v>
      </c>
      <c r="BZ7" s="7">
        <v>269818988.25926268</v>
      </c>
      <c r="CA7" s="7">
        <v>410321785.63105881</v>
      </c>
      <c r="CB7" s="7">
        <v>5386054619.3107567</v>
      </c>
      <c r="CE7" s="7">
        <v>266666666.66666666</v>
      </c>
      <c r="CH7" s="7">
        <v>36193826.123477526</v>
      </c>
      <c r="CI7" s="7">
        <v>107566650.63798666</v>
      </c>
      <c r="CJ7" s="7">
        <v>812543072.50538397</v>
      </c>
      <c r="CK7" s="7">
        <v>21211892259.990421</v>
      </c>
      <c r="CO7" s="7">
        <v>41613969.050606437</v>
      </c>
      <c r="CP7" s="7">
        <v>142025069.46167609</v>
      </c>
      <c r="CQ7" s="7">
        <v>48882938810.22039</v>
      </c>
      <c r="CS7" s="7">
        <v>14480556571.547604</v>
      </c>
      <c r="CU7" s="7">
        <v>5982347826.086957</v>
      </c>
      <c r="CV7" s="7">
        <v>59708343488.504341</v>
      </c>
      <c r="CW7" s="7">
        <v>921063266.44552112</v>
      </c>
      <c r="CX7" s="7">
        <v>782384527.81364894</v>
      </c>
      <c r="CY7" s="7">
        <v>2881545277.1430731</v>
      </c>
      <c r="CZ7" s="7">
        <v>185693724.84533143</v>
      </c>
      <c r="DA7" s="7">
        <v>5992169466.666667</v>
      </c>
      <c r="DD7" s="7">
        <v>542578367.24259782</v>
      </c>
      <c r="DE7" s="7">
        <v>2519261152.9736938</v>
      </c>
      <c r="DN7" s="7">
        <v>9506678762.7776489</v>
      </c>
      <c r="DO7" s="7">
        <v>1025599899.9999999</v>
      </c>
      <c r="DP7" s="7">
        <v>2909351792.5865908</v>
      </c>
      <c r="DQ7" s="7">
        <v>81045260486.877197</v>
      </c>
      <c r="DR7" s="7">
        <v>192426156455.16467</v>
      </c>
      <c r="DS7" s="7">
        <v>201828758065.12039</v>
      </c>
      <c r="DU7" s="7">
        <v>615028489294.96069</v>
      </c>
      <c r="DV7" s="7">
        <v>1156150890.0613325</v>
      </c>
      <c r="DX7" s="7">
        <v>374010191933.27026</v>
      </c>
      <c r="DZ7" s="7">
        <v>21343844643.73407</v>
      </c>
      <c r="EC7" s="7">
        <v>521197684985.03363</v>
      </c>
      <c r="EE7" s="7">
        <v>7766655085.7858801</v>
      </c>
      <c r="EF7" s="7">
        <v>140032741.46832892</v>
      </c>
      <c r="EG7" s="7">
        <v>94906593388.310715</v>
      </c>
      <c r="EJ7" s="7">
        <v>215679855.27251634</v>
      </c>
      <c r="EK7" s="7">
        <v>93387598813.92691</v>
      </c>
      <c r="EM7" s="7">
        <v>1731296199.5229552</v>
      </c>
      <c r="ER7" s="7">
        <v>12712471.396021096</v>
      </c>
      <c r="ES7" s="7">
        <v>6680298250.579607</v>
      </c>
      <c r="EV7" s="7">
        <v>1299099899.9999998</v>
      </c>
      <c r="EX7" s="7">
        <v>194773376.88852593</v>
      </c>
      <c r="EY7" s="7">
        <v>1424584020828.4897</v>
      </c>
      <c r="EZ7" s="7">
        <v>2206466461.2643375</v>
      </c>
      <c r="FA7" s="7">
        <v>457000000</v>
      </c>
      <c r="FB7" s="7">
        <v>21181173056.396198</v>
      </c>
      <c r="FF7" s="7">
        <v>354919275585.87915</v>
      </c>
      <c r="FG7" s="7">
        <v>402977592790.56854</v>
      </c>
      <c r="FH7" s="7">
        <v>48638830926.40564</v>
      </c>
      <c r="FI7" s="7">
        <v>16547083675.091112</v>
      </c>
      <c r="FK7" s="7">
        <v>32782637428.41008</v>
      </c>
      <c r="FM7" s="7">
        <v>55726873083.55426</v>
      </c>
      <c r="FO7" s="7">
        <v>2766608945.874023</v>
      </c>
      <c r="FP7" s="7">
        <v>5379845647.5247526</v>
      </c>
      <c r="FQ7" s="7">
        <v>2340521142.5371046</v>
      </c>
      <c r="FR7" s="7">
        <v>434267936.91458338</v>
      </c>
      <c r="FS7" s="7">
        <v>3405333333.333334</v>
      </c>
      <c r="FT7" s="7">
        <v>63175417019.009407</v>
      </c>
      <c r="FU7" s="7">
        <v>897931401.37197232</v>
      </c>
      <c r="FW7" s="7">
        <v>81749006381.511108</v>
      </c>
      <c r="FY7" s="7">
        <v>998759333.63733292</v>
      </c>
      <c r="GA7" s="7">
        <v>782857128.57142854</v>
      </c>
      <c r="GC7" s="7">
        <v>13416554.862042814</v>
      </c>
      <c r="GD7" s="7">
        <v>3458518493.9248309</v>
      </c>
      <c r="GF7" s="7">
        <v>99074812474.430893</v>
      </c>
      <c r="GI7" s="7">
        <v>218929100</v>
      </c>
      <c r="GL7" s="7">
        <v>111187571708.13774</v>
      </c>
      <c r="GP7" s="7">
        <v>1309747899.1596639</v>
      </c>
      <c r="GR7" s="7">
        <v>389096758803.45001</v>
      </c>
      <c r="GS7" s="7">
        <v>51938961.220775582</v>
      </c>
      <c r="GT7" s="7">
        <v>198102083149.2345</v>
      </c>
      <c r="GV7" s="7">
        <v>903158753.94362235</v>
      </c>
      <c r="GZ7" s="7">
        <v>2798339768.7975497</v>
      </c>
      <c r="HC7" s="7">
        <v>802482182.92376816</v>
      </c>
      <c r="HF7" s="7">
        <v>20070136000</v>
      </c>
      <c r="HH7" s="7">
        <v>375258292135.61072</v>
      </c>
      <c r="HR7" s="7">
        <v>151897168.106199</v>
      </c>
      <c r="HT7" s="7">
        <v>194740155.90887541</v>
      </c>
      <c r="HU7" s="7">
        <v>2674441395.5311642</v>
      </c>
      <c r="HV7" s="7">
        <v>734790505460.85815</v>
      </c>
      <c r="HY7" s="7">
        <v>582816396.2164011</v>
      </c>
      <c r="HZ7" s="7">
        <v>5552822483.5503283</v>
      </c>
      <c r="IA7" s="7">
        <v>341973758.85714281</v>
      </c>
      <c r="IB7" s="7">
        <v>18699380731.346462</v>
      </c>
      <c r="IC7" s="7">
        <v>7159202706.4802685</v>
      </c>
      <c r="ID7" s="7">
        <v>496098775.30864197</v>
      </c>
      <c r="IF7" s="7">
        <v>7274144350.8180857</v>
      </c>
      <c r="IG7" s="7">
        <v>1431887117052.8193</v>
      </c>
      <c r="IJ7" s="7">
        <v>5130407727.8454437</v>
      </c>
      <c r="IK7" s="7">
        <v>776137500</v>
      </c>
      <c r="IL7" s="7">
        <v>4356913870.235075</v>
      </c>
      <c r="IM7" s="7">
        <v>5271404668.3673468</v>
      </c>
      <c r="IO7" s="7">
        <v>305312043.67523819</v>
      </c>
      <c r="IQ7" s="7">
        <v>12795571686.927635</v>
      </c>
      <c r="IR7" s="7">
        <v>2570500000</v>
      </c>
      <c r="IT7" s="7">
        <v>4235608177.6710229</v>
      </c>
      <c r="IX7" s="7">
        <v>1401673751394.5515</v>
      </c>
      <c r="JC7" s="7">
        <v>129999994</v>
      </c>
      <c r="JD7" s="7">
        <v>68207240598.87014</v>
      </c>
      <c r="JF7" s="7">
        <v>1611333333.3333335</v>
      </c>
      <c r="JG7" s="7">
        <v>939145851.15448415</v>
      </c>
      <c r="JH7" s="7">
        <v>893734483.20919907</v>
      </c>
      <c r="JJ7" s="7">
        <v>371848114.75557697</v>
      </c>
      <c r="JO7" s="7">
        <v>38257387425.32769</v>
      </c>
      <c r="JQ7" s="7">
        <v>38271070687.047958</v>
      </c>
      <c r="JT7" s="7">
        <v>120850000</v>
      </c>
      <c r="JW7" s="7">
        <v>21137242560.854301</v>
      </c>
      <c r="JX7" s="7">
        <v>64979280.414391719</v>
      </c>
      <c r="JZ7" s="7">
        <v>15393032.354245203</v>
      </c>
      <c r="KA7" s="7">
        <v>1339494290.4243162</v>
      </c>
      <c r="KC7" s="7">
        <v>392247517.60194892</v>
      </c>
      <c r="KD7" s="7">
        <v>80880803448.880478</v>
      </c>
      <c r="KF7" s="7">
        <v>166104067.6300427</v>
      </c>
      <c r="KG7" s="7">
        <v>3889129942.3076921</v>
      </c>
      <c r="KJ7" s="7">
        <v>104219985294.57503</v>
      </c>
      <c r="KN7" s="7">
        <v>68207240598.870155</v>
      </c>
      <c r="KO7" s="7">
        <v>38271070687.047974</v>
      </c>
      <c r="KP7" s="7">
        <v>711893367.55527031</v>
      </c>
      <c r="KR7" s="7">
        <v>11177777777.777777</v>
      </c>
      <c r="KU7" s="7">
        <v>589056603.77358484</v>
      </c>
      <c r="KW7" s="7">
        <v>246119837319.70056</v>
      </c>
      <c r="KX7" s="7">
        <v>1975701727.5086162</v>
      </c>
      <c r="KY7" s="7">
        <v>685800000000</v>
      </c>
      <c r="LA7" s="7">
        <v>14758210.348247098</v>
      </c>
      <c r="LB7" s="7">
        <v>9111000000</v>
      </c>
      <c r="LD7" s="7">
        <v>53800000</v>
      </c>
      <c r="LG7" s="7">
        <v>1800740607296.0696</v>
      </c>
      <c r="LK7" s="7">
        <v>10373792524.149517</v>
      </c>
      <c r="LL7" s="7">
        <v>839428571.42857146</v>
      </c>
      <c r="LM7" s="7">
        <v>1217138000</v>
      </c>
    </row>
    <row r="8" spans="1:325" s="7" customFormat="1" x14ac:dyDescent="0.3">
      <c r="A8" s="7" t="s">
        <v>74</v>
      </c>
      <c r="B8" s="7" t="s">
        <v>63</v>
      </c>
      <c r="R8" s="7">
        <v>14720672506.500393</v>
      </c>
      <c r="S8" s="7">
        <v>19213022691.052593</v>
      </c>
      <c r="T8" s="7">
        <v>24871775164.604309</v>
      </c>
      <c r="U8" s="7">
        <v>23775831783.426323</v>
      </c>
      <c r="V8" s="7">
        <v>31225463217.758213</v>
      </c>
      <c r="W8" s="7">
        <v>43598748449.047852</v>
      </c>
      <c r="X8" s="7">
        <v>49333424135.113052</v>
      </c>
      <c r="Y8" s="7">
        <v>46622718605.284668</v>
      </c>
      <c r="Z8" s="7">
        <v>42803323345.137566</v>
      </c>
      <c r="AA8" s="7">
        <v>41807954235.903023</v>
      </c>
      <c r="AB8" s="7">
        <v>40603650231.54454</v>
      </c>
      <c r="AC8" s="7">
        <v>33943612094.797058</v>
      </c>
      <c r="AD8" s="7">
        <v>36384908744.211388</v>
      </c>
      <c r="AE8" s="7">
        <v>36275674203.214386</v>
      </c>
      <c r="AF8" s="7">
        <v>41464995913.919914</v>
      </c>
      <c r="AG8" s="7">
        <v>50701443748.29747</v>
      </c>
      <c r="AH8" s="7">
        <v>51552165622.446205</v>
      </c>
      <c r="AI8" s="7">
        <v>54239171887.769005</v>
      </c>
      <c r="AJ8" s="7">
        <v>55625170253.336967</v>
      </c>
      <c r="AK8" s="7">
        <v>59305093979.84201</v>
      </c>
      <c r="AL8" s="7">
        <v>65743666575.864891</v>
      </c>
      <c r="AM8" s="7">
        <v>73571233996.186325</v>
      </c>
      <c r="AN8" s="7">
        <v>78839008444.565521</v>
      </c>
      <c r="AO8" s="7">
        <v>75674336283.185837</v>
      </c>
      <c r="AP8" s="7">
        <v>84445473110.959839</v>
      </c>
      <c r="AQ8" s="7">
        <v>104337372362.15112</v>
      </c>
      <c r="AR8" s="7">
        <v>103311640571.81757</v>
      </c>
      <c r="AS8" s="7">
        <v>109816201497.61743</v>
      </c>
      <c r="AT8" s="7">
        <v>124346358066.71205</v>
      </c>
      <c r="AU8" s="7">
        <v>147824370319.94556</v>
      </c>
      <c r="AV8" s="7">
        <v>180617018379.85025</v>
      </c>
      <c r="AW8" s="7">
        <v>222116541865.21445</v>
      </c>
      <c r="AX8" s="7">
        <v>257916133424.09802</v>
      </c>
      <c r="AY8" s="7">
        <v>315474615738.59772</v>
      </c>
      <c r="AZ8" s="7">
        <v>253547358747.4473</v>
      </c>
      <c r="BA8" s="7">
        <v>289880430197.24988</v>
      </c>
      <c r="BB8" s="7">
        <v>350908390046.35815</v>
      </c>
      <c r="BC8" s="7">
        <v>374817974113.47583</v>
      </c>
      <c r="BD8" s="7">
        <v>390427289210.78558</v>
      </c>
      <c r="BE8" s="7">
        <v>403197682887.7168</v>
      </c>
      <c r="BF8" s="7">
        <v>357949199759.58612</v>
      </c>
      <c r="BG8" s="7">
        <v>348743265715.39545</v>
      </c>
      <c r="BI8" s="7" t="s">
        <v>9</v>
      </c>
      <c r="BK8" s="7">
        <v>1006666637.7777778</v>
      </c>
      <c r="BQ8" s="7">
        <v>28344705966.638908</v>
      </c>
      <c r="BU8" s="7">
        <v>25962593795.497814</v>
      </c>
      <c r="BV8" s="7">
        <v>9994070615.8599701</v>
      </c>
      <c r="BX8" s="7">
        <v>158994962.96296296</v>
      </c>
      <c r="BY8" s="7">
        <v>17371457607.937378</v>
      </c>
      <c r="BZ8" s="7">
        <v>289908720.64862245</v>
      </c>
      <c r="CA8" s="7">
        <v>422916848.42420805</v>
      </c>
      <c r="CB8" s="7">
        <v>5906636556.9580221</v>
      </c>
      <c r="CE8" s="7">
        <v>300392156.86274511</v>
      </c>
      <c r="CH8" s="7">
        <v>40069930.069930069</v>
      </c>
      <c r="CI8" s="7">
        <v>114339048.96273592</v>
      </c>
      <c r="CJ8" s="7">
        <v>908874537.03703701</v>
      </c>
      <c r="CK8" s="7">
        <v>21790035117.190048</v>
      </c>
      <c r="CM8" s="7">
        <v>114040245.65529858</v>
      </c>
      <c r="CO8" s="7">
        <v>45790869.747312576</v>
      </c>
      <c r="CP8" s="7">
        <v>150574816.30076441</v>
      </c>
      <c r="CQ8" s="7">
        <v>53909570342.168968</v>
      </c>
      <c r="CS8" s="7">
        <v>15346741669.757538</v>
      </c>
      <c r="CU8" s="7">
        <v>6026593750</v>
      </c>
      <c r="CV8" s="7">
        <v>70436266146.721909</v>
      </c>
      <c r="CW8" s="7">
        <v>919771356.42609656</v>
      </c>
      <c r="CX8" s="7">
        <v>814139855.75645828</v>
      </c>
      <c r="CY8" s="7">
        <v>4043901724.1376185</v>
      </c>
      <c r="CZ8" s="7">
        <v>198318063.86083531</v>
      </c>
      <c r="DA8" s="7">
        <v>5790247619.0476189</v>
      </c>
      <c r="DD8" s="7">
        <v>592981162.26415098</v>
      </c>
      <c r="DE8" s="7">
        <v>2712715412.8748193</v>
      </c>
      <c r="DN8" s="7">
        <v>10678897387.000601</v>
      </c>
      <c r="DO8" s="7">
        <v>888100000.00000012</v>
      </c>
      <c r="DP8" s="7">
        <v>3136258896.9232955</v>
      </c>
      <c r="DQ8" s="7">
        <v>94581389222.310379</v>
      </c>
      <c r="DR8" s="7">
        <v>209993963772.44742</v>
      </c>
      <c r="DS8" s="7">
        <v>224795305298.80557</v>
      </c>
      <c r="DU8" s="7">
        <v>669257339022.05701</v>
      </c>
      <c r="DV8" s="7">
        <v>2387048255.4517336</v>
      </c>
      <c r="DW8" s="7">
        <v>5111621013.5430317</v>
      </c>
      <c r="DX8" s="7">
        <v>408119028178.09686</v>
      </c>
      <c r="DZ8" s="7">
        <v>24756958694.92382</v>
      </c>
      <c r="EC8" s="7">
        <v>567590518505.60815</v>
      </c>
      <c r="EE8" s="7">
        <v>8589340019.0298481</v>
      </c>
      <c r="EF8" s="7">
        <v>147084750.03148219</v>
      </c>
      <c r="EG8" s="7">
        <v>102160571409.27446</v>
      </c>
      <c r="EJ8" s="7">
        <v>226474285.58710915</v>
      </c>
      <c r="EK8" s="7">
        <v>100595782309.16469</v>
      </c>
      <c r="EM8" s="7">
        <v>2053462968.042599</v>
      </c>
      <c r="ER8" s="7">
        <v>64748333.333333336</v>
      </c>
      <c r="ES8" s="7">
        <v>7600579093.1158018</v>
      </c>
      <c r="EV8" s="7">
        <v>1331399900</v>
      </c>
      <c r="EX8" s="7">
        <v>213235294.11764705</v>
      </c>
      <c r="EY8" s="7">
        <v>1546689941297.312</v>
      </c>
      <c r="EZ8" s="7">
        <v>2435078534.0314136</v>
      </c>
      <c r="FA8" s="7">
        <v>508650000</v>
      </c>
      <c r="FB8" s="7">
        <v>24791433536.980751</v>
      </c>
      <c r="FF8" s="7">
        <v>389878025187.9032</v>
      </c>
      <c r="FG8" s="7">
        <v>444428555029.43091</v>
      </c>
      <c r="FH8" s="7">
        <v>55127127619.549423</v>
      </c>
      <c r="FI8" s="7">
        <v>18008427704.725597</v>
      </c>
      <c r="FK8" s="7">
        <v>38049648216.367851</v>
      </c>
      <c r="FM8" s="7">
        <v>58760424669.848183</v>
      </c>
      <c r="FO8" s="7">
        <v>2945704142.9976544</v>
      </c>
      <c r="FP8" s="7">
        <v>6197319928.7128716</v>
      </c>
      <c r="FR8" s="7">
        <v>523694949.37068927</v>
      </c>
      <c r="FS8" s="7">
        <v>3663333333.3333335</v>
      </c>
      <c r="FT8" s="7">
        <v>67978153850.519081</v>
      </c>
      <c r="FU8" s="7">
        <v>972140557.18885612</v>
      </c>
      <c r="FV8" s="7">
        <v>599831979.83758056</v>
      </c>
      <c r="FW8" s="7">
        <v>90950278257.777771</v>
      </c>
      <c r="FY8" s="7">
        <v>997919319.97406101</v>
      </c>
      <c r="GA8" s="7">
        <v>868571428.57142854</v>
      </c>
      <c r="GC8" s="7">
        <v>13593932.322053678</v>
      </c>
      <c r="GD8" s="7">
        <v>3120307807.8078079</v>
      </c>
      <c r="GE8" s="7">
        <v>2097451694.2033045</v>
      </c>
      <c r="GF8" s="7">
        <v>107304593077.58121</v>
      </c>
      <c r="GI8" s="7">
        <v>229260800</v>
      </c>
      <c r="GL8" s="7">
        <v>119770855417.03397</v>
      </c>
      <c r="GP8" s="7">
        <v>1698319327.7310925</v>
      </c>
      <c r="GQ8" s="7">
        <v>137461884746.76773</v>
      </c>
      <c r="GR8" s="7">
        <v>430331569299.83221</v>
      </c>
      <c r="GS8" s="7">
        <v>54878902.421951555</v>
      </c>
      <c r="GT8" s="7">
        <v>220983861683.09061</v>
      </c>
      <c r="GV8" s="7">
        <v>921600736.30402601</v>
      </c>
      <c r="GZ8" s="7">
        <v>2948325264.3019462</v>
      </c>
      <c r="HC8" s="7">
        <v>833563472.16191125</v>
      </c>
      <c r="HF8" s="7">
        <v>21829712000</v>
      </c>
      <c r="HH8" s="7">
        <v>413664176294.50824</v>
      </c>
      <c r="HR8" s="7">
        <v>172767213.28651619</v>
      </c>
      <c r="HT8" s="7">
        <v>229460183.705713</v>
      </c>
      <c r="HU8" s="7">
        <v>2956356984.1892071</v>
      </c>
      <c r="HV8" s="7">
        <v>797723909391.13147</v>
      </c>
      <c r="HX8" s="7">
        <v>159594493.54880807</v>
      </c>
      <c r="HY8" s="7">
        <v>673383510.2421242</v>
      </c>
      <c r="HZ8" s="7">
        <v>5874422511.5497694</v>
      </c>
      <c r="IA8" s="7">
        <v>566542872.35714281</v>
      </c>
      <c r="IB8" s="7">
        <v>21000586933.204056</v>
      </c>
      <c r="IC8" s="7">
        <v>8058681060.1590014</v>
      </c>
      <c r="ID8" s="7">
        <v>735267082.29426432</v>
      </c>
      <c r="IF8" s="7">
        <v>5654463586.0036621</v>
      </c>
      <c r="IG8" s="7">
        <v>1554546215295.4641</v>
      </c>
      <c r="IH8" s="7">
        <v>63287594.511341363</v>
      </c>
      <c r="IJ8" s="7">
        <v>5884712095.7580862</v>
      </c>
      <c r="IK8" s="7">
        <v>852485300</v>
      </c>
      <c r="IL8" s="7">
        <v>5166861068.4216433</v>
      </c>
      <c r="IM8" s="7">
        <v>5784398976.9820957</v>
      </c>
      <c r="IO8" s="7">
        <v>344159480.3449434</v>
      </c>
      <c r="IQ8" s="7">
        <v>14432973775.893341</v>
      </c>
      <c r="IR8" s="7">
        <v>2881500000</v>
      </c>
      <c r="IT8" s="7">
        <v>4687464054.834548</v>
      </c>
      <c r="IU8" s="7">
        <v>400129691.26984119</v>
      </c>
      <c r="IX8" s="7">
        <v>1522536171657.2361</v>
      </c>
      <c r="IY8" s="7">
        <v>176534589.60338852</v>
      </c>
      <c r="JC8" s="7">
        <v>148799980</v>
      </c>
      <c r="JD8" s="7">
        <v>73302133554.381134</v>
      </c>
      <c r="JF8" s="7">
        <v>1679333333.3333335</v>
      </c>
      <c r="JG8" s="7">
        <v>955834893.28570974</v>
      </c>
      <c r="JH8" s="7">
        <v>974193126.87834835</v>
      </c>
      <c r="JJ8" s="7">
        <v>359379856.24805748</v>
      </c>
      <c r="JK8" s="7">
        <v>877720000</v>
      </c>
      <c r="JO8" s="7">
        <v>42627500884.505028</v>
      </c>
      <c r="JQ8" s="7">
        <v>42640958019.155777</v>
      </c>
      <c r="JT8" s="7">
        <v>138650000</v>
      </c>
      <c r="JW8" s="7">
        <v>23260320646.274525</v>
      </c>
      <c r="JX8" s="7">
        <v>70278594.428111434</v>
      </c>
      <c r="JZ8" s="7">
        <v>15603032.795640089</v>
      </c>
      <c r="KA8" s="7">
        <v>1472036550.7099178</v>
      </c>
      <c r="KC8" s="7">
        <v>416926302.9634968</v>
      </c>
      <c r="KD8" s="7">
        <v>94389464672.649216</v>
      </c>
      <c r="KF8" s="7">
        <v>187300336.36536878</v>
      </c>
      <c r="KG8" s="7">
        <v>4388937649.0384617</v>
      </c>
      <c r="KJ8" s="7">
        <v>112129164409.16945</v>
      </c>
      <c r="KN8" s="7">
        <v>73302133554.38118</v>
      </c>
      <c r="KO8" s="7">
        <v>42640958019.155792</v>
      </c>
      <c r="KP8" s="7">
        <v>736568861.92615068</v>
      </c>
      <c r="KQ8" s="7">
        <v>991047619.04761887</v>
      </c>
      <c r="KR8" s="7">
        <v>11944444444.444445</v>
      </c>
      <c r="KU8" s="7">
        <v>884873949.57983184</v>
      </c>
      <c r="KW8" s="7">
        <v>274662862506.16376</v>
      </c>
      <c r="KX8" s="7">
        <v>1890769326.1422105</v>
      </c>
      <c r="KY8" s="7">
        <v>743700000000</v>
      </c>
      <c r="LA8" s="7">
        <v>15108207.431604737</v>
      </c>
      <c r="LB8" s="7">
        <v>9496244444.4444447</v>
      </c>
      <c r="LD8" s="7">
        <v>66500000</v>
      </c>
      <c r="LG8" s="7">
        <v>1961944495250.8159</v>
      </c>
      <c r="LK8" s="7">
        <v>11334173316.533669</v>
      </c>
      <c r="LL8" s="7">
        <v>1082857142.8571429</v>
      </c>
      <c r="LM8" s="7">
        <v>1311435800</v>
      </c>
    </row>
    <row r="9" spans="1:325" s="7" customFormat="1" x14ac:dyDescent="0.3">
      <c r="A9" s="7" t="s">
        <v>76</v>
      </c>
      <c r="B9" s="7" t="s">
        <v>63</v>
      </c>
      <c r="E9" s="7">
        <v>24450604877.608116</v>
      </c>
      <c r="F9" s="7">
        <v>18272123664.471519</v>
      </c>
      <c r="G9" s="7">
        <v>25605249381.759708</v>
      </c>
      <c r="H9" s="7">
        <v>28344705966.638908</v>
      </c>
      <c r="I9" s="7">
        <v>28630474727.90226</v>
      </c>
      <c r="J9" s="7">
        <v>24256667553.25692</v>
      </c>
      <c r="K9" s="7">
        <v>26436857247.498184</v>
      </c>
      <c r="L9" s="7">
        <v>31256284543.615479</v>
      </c>
      <c r="M9" s="7">
        <v>31584210365.544651</v>
      </c>
      <c r="N9" s="7">
        <v>33293199095.488117</v>
      </c>
      <c r="O9" s="7">
        <v>34733000536.286209</v>
      </c>
      <c r="P9" s="7">
        <v>52544000116.903732</v>
      </c>
      <c r="Q9" s="7">
        <v>72436777342.455414</v>
      </c>
      <c r="R9" s="7">
        <v>52438647921.9226</v>
      </c>
      <c r="S9" s="7">
        <v>51169499890.772217</v>
      </c>
      <c r="T9" s="7">
        <v>56781000100.944824</v>
      </c>
      <c r="U9" s="7">
        <v>58082870156.263428</v>
      </c>
      <c r="V9" s="7">
        <v>69252328953.37886</v>
      </c>
      <c r="W9" s="7">
        <v>76961923741.947845</v>
      </c>
      <c r="X9" s="7">
        <v>78676842366.421326</v>
      </c>
      <c r="Y9" s="7">
        <v>84307486836.72403</v>
      </c>
      <c r="Z9" s="7">
        <v>103979106777.91103</v>
      </c>
      <c r="AA9" s="7">
        <v>79092001998.032043</v>
      </c>
      <c r="AB9" s="7">
        <v>88416668900.259583</v>
      </c>
      <c r="AC9" s="7">
        <v>110934442762.69356</v>
      </c>
      <c r="AD9" s="7">
        <v>111106191358.19745</v>
      </c>
      <c r="AE9" s="7">
        <v>126206817196.09116</v>
      </c>
      <c r="AF9" s="7">
        <v>76636898036.471191</v>
      </c>
      <c r="AG9" s="7">
        <v>141352368714.69131</v>
      </c>
      <c r="AH9" s="7">
        <v>189719984268.48453</v>
      </c>
      <c r="AI9" s="7">
        <v>228788617201.69592</v>
      </c>
      <c r="AJ9" s="7">
        <v>236741715015.01501</v>
      </c>
      <c r="AK9" s="7">
        <v>257440000000</v>
      </c>
      <c r="AL9" s="7">
        <v>258031750000</v>
      </c>
      <c r="AM9" s="7">
        <v>272149750000</v>
      </c>
      <c r="AN9" s="7">
        <v>292859000000</v>
      </c>
      <c r="AO9" s="7">
        <v>298948250000</v>
      </c>
      <c r="AP9" s="7">
        <v>283523000000</v>
      </c>
      <c r="AQ9" s="7">
        <v>284203750000</v>
      </c>
      <c r="AR9" s="7">
        <v>268696750000</v>
      </c>
      <c r="AS9" s="7">
        <v>97724004251.860199</v>
      </c>
      <c r="AT9" s="7">
        <v>127586973492.17664</v>
      </c>
      <c r="AU9" s="7">
        <v>164657930452.78662</v>
      </c>
      <c r="AV9" s="7">
        <v>198737095012.28165</v>
      </c>
      <c r="AW9" s="7">
        <v>232557260817.30771</v>
      </c>
      <c r="AX9" s="7">
        <v>287530508430.56799</v>
      </c>
      <c r="AY9" s="7">
        <v>361558037110.41925</v>
      </c>
      <c r="AZ9" s="7">
        <v>332976484577.6189</v>
      </c>
      <c r="BA9" s="7">
        <v>423627422092.48962</v>
      </c>
      <c r="BB9" s="7">
        <v>530163281574.65753</v>
      </c>
      <c r="BC9" s="7">
        <v>545982375701.12799</v>
      </c>
      <c r="BD9" s="7">
        <v>552025140252.24634</v>
      </c>
      <c r="BE9" s="7">
        <v>526319673731.63831</v>
      </c>
      <c r="BF9" s="7">
        <v>584711485367.26672</v>
      </c>
      <c r="BG9" s="7">
        <v>545866164478.05261</v>
      </c>
      <c r="BI9" s="7" t="s">
        <v>10</v>
      </c>
      <c r="BK9" s="7">
        <v>1399999966.6666667</v>
      </c>
      <c r="BQ9" s="7">
        <v>28630474727.90226</v>
      </c>
      <c r="BU9" s="7">
        <v>27288610146.712955</v>
      </c>
      <c r="BV9" s="7">
        <v>10887682273.101418</v>
      </c>
      <c r="BX9" s="7">
        <v>165444571.42857143</v>
      </c>
      <c r="BY9" s="7">
        <v>18651883472.480846</v>
      </c>
      <c r="BZ9" s="7">
        <v>302925280.7735641</v>
      </c>
      <c r="CA9" s="7">
        <v>433889831.58470583</v>
      </c>
      <c r="CB9" s="7">
        <v>6439687598.2764769</v>
      </c>
      <c r="CE9" s="7">
        <v>340000000</v>
      </c>
      <c r="CH9" s="7">
        <v>44405594.405594401</v>
      </c>
      <c r="CI9" s="7">
        <v>134173373.78280236</v>
      </c>
      <c r="CJ9" s="7">
        <v>994044553.87205386</v>
      </c>
      <c r="CK9" s="7">
        <v>27062716577.911068</v>
      </c>
      <c r="CM9" s="7">
        <v>132758395.40049653</v>
      </c>
      <c r="CO9" s="7">
        <v>51464435.146443516</v>
      </c>
      <c r="CP9" s="7">
        <v>157930041.87588325</v>
      </c>
      <c r="CQ9" s="7">
        <v>60358632035.153236</v>
      </c>
      <c r="CS9" s="7">
        <v>16480058704.853127</v>
      </c>
      <c r="CU9" s="7">
        <v>7072641025.6410255</v>
      </c>
      <c r="CV9" s="7">
        <v>76720285969.615723</v>
      </c>
      <c r="CW9" s="7">
        <v>1024103034.2919849</v>
      </c>
      <c r="CX9" s="7">
        <v>853268771.09708083</v>
      </c>
      <c r="CY9" s="7">
        <v>4532660145.3284187</v>
      </c>
      <c r="CZ9" s="7">
        <v>220613582.36982745</v>
      </c>
      <c r="DA9" s="7">
        <v>5452762962.9629631</v>
      </c>
      <c r="DD9" s="7">
        <v>647305630.18867922</v>
      </c>
      <c r="DE9" s="7">
        <v>2942141442.4769325</v>
      </c>
      <c r="DN9" s="7">
        <v>11721248101.087418</v>
      </c>
      <c r="DO9" s="7">
        <v>983900000</v>
      </c>
      <c r="DP9" s="7">
        <v>3039834558.749063</v>
      </c>
      <c r="DQ9" s="7">
        <v>103540620174.62419</v>
      </c>
      <c r="DR9" s="7">
        <v>207316686431.05072</v>
      </c>
      <c r="DS9" s="7">
        <v>251316895422.91354</v>
      </c>
      <c r="DU9" s="7">
        <v>727080705610.44531</v>
      </c>
      <c r="DV9" s="7">
        <v>2429309513.8085394</v>
      </c>
      <c r="DW9" s="7">
        <v>5339520612.993741</v>
      </c>
      <c r="DX9" s="7">
        <v>445040235612.18378</v>
      </c>
      <c r="DZ9" s="7">
        <v>28721062242.163357</v>
      </c>
      <c r="EC9" s="7">
        <v>615283909698.10779</v>
      </c>
      <c r="EE9" s="7">
        <v>9208524504.8768425</v>
      </c>
      <c r="EF9" s="7">
        <v>150603925.51585305</v>
      </c>
      <c r="EG9" s="7">
        <v>110597467198.64476</v>
      </c>
      <c r="EJ9" s="7">
        <v>245849781.7158995</v>
      </c>
      <c r="EK9" s="7">
        <v>107090721447.05733</v>
      </c>
      <c r="EM9" s="7">
        <v>2126300672.2296488</v>
      </c>
      <c r="EP9" s="7">
        <v>44212353.698829591</v>
      </c>
      <c r="ER9" s="7">
        <v>69110000.000000015</v>
      </c>
      <c r="ES9" s="7">
        <v>8455611129.2793627</v>
      </c>
      <c r="EV9" s="7">
        <v>1390700000</v>
      </c>
      <c r="EX9" s="7">
        <v>228705882.35294119</v>
      </c>
      <c r="EY9" s="7">
        <v>1696346041858.7256</v>
      </c>
      <c r="EZ9" s="7">
        <v>2489845016.6489429</v>
      </c>
      <c r="FA9" s="7">
        <v>549950000</v>
      </c>
      <c r="FB9" s="7">
        <v>27037002542.068367</v>
      </c>
      <c r="FF9" s="7">
        <v>402017327756.01398</v>
      </c>
      <c r="FG9" s="7">
        <v>461258740236.38678</v>
      </c>
      <c r="FH9" s="7">
        <v>59801429749.315308</v>
      </c>
      <c r="FI9" s="7">
        <v>19548468193.772266</v>
      </c>
      <c r="FK9" s="7">
        <v>41260252648.337273</v>
      </c>
      <c r="FM9" s="7">
        <v>45253641303.189713</v>
      </c>
      <c r="FO9" s="7">
        <v>3104034393.2316236</v>
      </c>
      <c r="FP9" s="7">
        <v>6789938671.9471951</v>
      </c>
      <c r="FR9" s="7">
        <v>628893310.39992595</v>
      </c>
      <c r="FS9" s="7">
        <v>3980000000.0000005</v>
      </c>
      <c r="FT9" s="7">
        <v>73654870011.275742</v>
      </c>
      <c r="FU9" s="7">
        <v>1096738065.2386951</v>
      </c>
      <c r="FV9" s="7">
        <v>658078969.47633719</v>
      </c>
      <c r="FW9" s="7">
        <v>105628070343.11111</v>
      </c>
      <c r="FY9" s="7">
        <v>1164519673.1906433</v>
      </c>
      <c r="GA9" s="7">
        <v>914285714.28571427</v>
      </c>
      <c r="GC9" s="7">
        <v>14469078.179696616</v>
      </c>
      <c r="GD9" s="7">
        <v>3928171298.0025063</v>
      </c>
      <c r="GE9" s="7">
        <v>2391486978.4374127</v>
      </c>
      <c r="GF9" s="7">
        <v>117616850185.47925</v>
      </c>
      <c r="GI9" s="7">
        <v>244459500</v>
      </c>
      <c r="GL9" s="7">
        <v>131441046973.64462</v>
      </c>
      <c r="GP9" s="7">
        <v>1751470588.2352941</v>
      </c>
      <c r="GQ9" s="7">
        <v>124653071069.42003</v>
      </c>
      <c r="GR9" s="7">
        <v>445816749394.90839</v>
      </c>
      <c r="GS9" s="7">
        <v>56698866.022679545</v>
      </c>
      <c r="GT9" s="7">
        <v>245370871142.50134</v>
      </c>
      <c r="GV9" s="7">
        <v>968440149.47095072</v>
      </c>
      <c r="GZ9" s="7">
        <v>2876395613.0817113</v>
      </c>
      <c r="HC9" s="7">
        <v>900264583.68772936</v>
      </c>
      <c r="HF9" s="7">
        <v>24337232000</v>
      </c>
      <c r="HH9" s="7">
        <v>427456737432.45538</v>
      </c>
      <c r="HR9" s="7">
        <v>180340653.82204914</v>
      </c>
      <c r="HT9" s="7">
        <v>260400208.476282</v>
      </c>
      <c r="HU9" s="7">
        <v>3143538481.6411867</v>
      </c>
      <c r="HV9" s="7">
        <v>875492805408.93579</v>
      </c>
      <c r="HX9" s="7">
        <v>164206537.56167462</v>
      </c>
      <c r="HY9" s="7">
        <v>702296079.85769451</v>
      </c>
      <c r="HZ9" s="7">
        <v>6366792664.1467171</v>
      </c>
      <c r="IA9" s="7">
        <v>606671444</v>
      </c>
      <c r="IB9" s="7">
        <v>22867203317.402157</v>
      </c>
      <c r="IC9" s="7">
        <v>8696460205.3397026</v>
      </c>
      <c r="ID9" s="7">
        <v>906811943.8246491</v>
      </c>
      <c r="IF9" s="7">
        <v>5863733230.9761562</v>
      </c>
      <c r="IG9" s="7">
        <v>1706871955736.8303</v>
      </c>
      <c r="IH9" s="7">
        <v>67768132.175861105</v>
      </c>
      <c r="IJ9" s="7">
        <v>6466610751.7849646</v>
      </c>
      <c r="IK9" s="7">
        <v>928833000</v>
      </c>
      <c r="IL9" s="7">
        <v>6113607728.1567163</v>
      </c>
      <c r="IM9" s="7">
        <v>6371459304.410183</v>
      </c>
      <c r="IO9" s="7">
        <v>390973233.28480232</v>
      </c>
      <c r="IQ9" s="7">
        <v>15869568127.685715</v>
      </c>
      <c r="IR9" s="7">
        <v>3170500000</v>
      </c>
      <c r="IT9" s="7">
        <v>5135387845.971077</v>
      </c>
      <c r="IU9" s="7">
        <v>421700442.06349212</v>
      </c>
      <c r="IX9" s="7">
        <v>1669615615246.7529</v>
      </c>
      <c r="IY9" s="7">
        <v>215659455.01730177</v>
      </c>
      <c r="JC9" s="7">
        <v>124525702.85714285</v>
      </c>
      <c r="JD9" s="7">
        <v>61638106880.215469</v>
      </c>
      <c r="JF9" s="7">
        <v>1723000000.0000002</v>
      </c>
      <c r="JG9" s="7">
        <v>984942988.06895506</v>
      </c>
      <c r="JH9" s="7">
        <v>1095910100.6141384</v>
      </c>
      <c r="JJ9" s="7">
        <v>375479849.80806011</v>
      </c>
      <c r="JK9" s="7">
        <v>929520000</v>
      </c>
      <c r="JO9" s="7">
        <v>46017949100.403831</v>
      </c>
      <c r="JQ9" s="7">
        <v>46032013187.658295</v>
      </c>
      <c r="JT9" s="7">
        <v>171100000</v>
      </c>
      <c r="JW9" s="7">
        <v>25302033132.33123</v>
      </c>
      <c r="JX9" s="7">
        <v>76858462.830743387</v>
      </c>
      <c r="JZ9" s="7">
        <v>16443034.561219636</v>
      </c>
      <c r="KA9" s="7">
        <v>1342287556.5960233</v>
      </c>
      <c r="KC9" s="7">
        <v>432794922.45975929</v>
      </c>
      <c r="KD9" s="7">
        <v>103330515554.02124</v>
      </c>
      <c r="KF9" s="7">
        <v>216136263.91249698</v>
      </c>
      <c r="KG9" s="7">
        <v>5279230817.3076925</v>
      </c>
      <c r="KJ9" s="7">
        <v>123024982218.25786</v>
      </c>
      <c r="KN9" s="7">
        <v>61638106880.215492</v>
      </c>
      <c r="KO9" s="7">
        <v>46032013187.65831</v>
      </c>
      <c r="KP9" s="7">
        <v>723735635.53637052</v>
      </c>
      <c r="KQ9" s="7">
        <v>1040952380.9523809</v>
      </c>
      <c r="KR9" s="7">
        <v>14122222222.222219</v>
      </c>
      <c r="KU9" s="7">
        <v>925770308.12324917</v>
      </c>
      <c r="KW9" s="7">
        <v>301790005708.95258</v>
      </c>
      <c r="KX9" s="7">
        <v>1809183974.5266898</v>
      </c>
      <c r="KY9" s="7">
        <v>815000000000</v>
      </c>
      <c r="LA9" s="7">
        <v>16099865.834451379</v>
      </c>
      <c r="LB9" s="7">
        <v>9984400000</v>
      </c>
      <c r="LD9" s="7">
        <v>84100000</v>
      </c>
      <c r="LG9" s="7">
        <v>2128619427547.4905</v>
      </c>
      <c r="LK9" s="7">
        <v>12354752904.9419</v>
      </c>
      <c r="LL9" s="7">
        <v>1264285714.2857144</v>
      </c>
      <c r="LM9" s="7">
        <v>1281749499.9999998</v>
      </c>
    </row>
    <row r="10" spans="1:325" s="7" customFormat="1" x14ac:dyDescent="0.3">
      <c r="A10" s="7" t="s">
        <v>78</v>
      </c>
      <c r="B10" s="7" t="s">
        <v>63</v>
      </c>
      <c r="AG10" s="7">
        <v>2256838858.4271407</v>
      </c>
      <c r="AH10" s="7">
        <v>2068526521.9029896</v>
      </c>
      <c r="AI10" s="7">
        <v>1272577521.7683005</v>
      </c>
      <c r="AJ10" s="7">
        <v>1201313196.4562566</v>
      </c>
      <c r="AK10" s="7">
        <v>1315158670.4797065</v>
      </c>
      <c r="AL10" s="7">
        <v>1468317350.0234261</v>
      </c>
      <c r="AM10" s="7">
        <v>1596968913.192023</v>
      </c>
      <c r="AN10" s="7">
        <v>1639492424.3810267</v>
      </c>
      <c r="AO10" s="7">
        <v>1893726437.3597622</v>
      </c>
      <c r="AP10" s="7">
        <v>1845482181.4853873</v>
      </c>
      <c r="AQ10" s="7">
        <v>1911563665.3900604</v>
      </c>
      <c r="AR10" s="7">
        <v>2118467913.3787341</v>
      </c>
      <c r="AS10" s="7">
        <v>2376335048.399756</v>
      </c>
      <c r="AT10" s="7">
        <v>2807061008.6908445</v>
      </c>
      <c r="AU10" s="7">
        <v>3576615240.4161587</v>
      </c>
      <c r="AV10" s="7">
        <v>4900469515.0725203</v>
      </c>
      <c r="AW10" s="7">
        <v>6384451606.1420965</v>
      </c>
      <c r="AX10" s="7">
        <v>9206301700.3961945</v>
      </c>
      <c r="AY10" s="7">
        <v>11662040713.875309</v>
      </c>
      <c r="AZ10" s="7">
        <v>8647936747.9870396</v>
      </c>
      <c r="BA10" s="7">
        <v>9260284937.7978153</v>
      </c>
      <c r="BB10" s="7">
        <v>10142111334.496105</v>
      </c>
      <c r="BC10" s="7">
        <v>10619320048.585737</v>
      </c>
      <c r="BD10" s="7">
        <v>11121465767.406683</v>
      </c>
      <c r="BE10" s="7">
        <v>11609512939.75425</v>
      </c>
      <c r="BF10" s="7">
        <v>10529182498.347521</v>
      </c>
      <c r="BG10" s="7">
        <v>10547331235.189545</v>
      </c>
      <c r="BI10" s="7" t="s">
        <v>11</v>
      </c>
      <c r="BK10" s="7">
        <v>1673333417.7777777</v>
      </c>
      <c r="BQ10" s="7">
        <v>24256667553.25692</v>
      </c>
      <c r="BU10" s="7">
        <v>30421099787.210213</v>
      </c>
      <c r="BV10" s="7">
        <v>11579431668.916473</v>
      </c>
      <c r="BX10" s="7">
        <v>178297142.85714287</v>
      </c>
      <c r="BY10" s="7">
        <v>19992040788.45929</v>
      </c>
      <c r="BZ10" s="7">
        <v>306222000.40731555</v>
      </c>
      <c r="CA10" s="7">
        <v>450753993.17644781</v>
      </c>
      <c r="CB10" s="7">
        <v>7253575399.268815</v>
      </c>
      <c r="CE10" s="7">
        <v>390196078.43137252</v>
      </c>
      <c r="CH10" s="7">
        <v>47379310.344827585</v>
      </c>
      <c r="CI10" s="7">
        <v>155102984.62157604</v>
      </c>
      <c r="CJ10" s="7">
        <v>1084059814.8148148</v>
      </c>
      <c r="CK10" s="7">
        <v>30591834053.965298</v>
      </c>
      <c r="CM10" s="7">
        <v>139030445.57689795</v>
      </c>
      <c r="CO10" s="7">
        <v>58646443.514644355</v>
      </c>
      <c r="CP10" s="7">
        <v>163820538.86794722</v>
      </c>
      <c r="CQ10" s="7">
        <v>64768831262.176125</v>
      </c>
      <c r="CS10" s="7">
        <v>17740013179.259995</v>
      </c>
      <c r="CU10" s="7">
        <v>7013196078.4313717</v>
      </c>
      <c r="CV10" s="7">
        <v>72881631326.671539</v>
      </c>
      <c r="CW10" s="7">
        <v>1082922892.1520207</v>
      </c>
      <c r="CX10" s="7">
        <v>934079050.34617305</v>
      </c>
      <c r="CY10" s="7">
        <v>3384063359.8233271</v>
      </c>
      <c r="CZ10" s="7">
        <v>237397428.33642918</v>
      </c>
      <c r="DA10" s="7">
        <v>5727195020.2320309</v>
      </c>
      <c r="DD10" s="7">
        <v>699456618.86792457</v>
      </c>
      <c r="DE10" s="7">
        <v>3158211274.7068505</v>
      </c>
      <c r="DN10" s="7">
        <v>12788479692.193903</v>
      </c>
      <c r="DO10" s="7">
        <v>1034800000</v>
      </c>
      <c r="DP10" s="7">
        <v>3370843065.7673531</v>
      </c>
      <c r="DQ10" s="7">
        <v>100327594149.6274</v>
      </c>
      <c r="DR10" s="7">
        <v>217587076275.31342</v>
      </c>
      <c r="DS10" s="7">
        <v>272311886780.4841</v>
      </c>
      <c r="DU10" s="7">
        <v>782273534888.32605</v>
      </c>
      <c r="DV10" s="7">
        <v>2553596091.822576</v>
      </c>
      <c r="DW10" s="7">
        <v>5579168509.5090666</v>
      </c>
      <c r="DX10" s="7">
        <v>483441345246.61481</v>
      </c>
      <c r="DZ10" s="7">
        <v>31647119228.198189</v>
      </c>
      <c r="EC10" s="7">
        <v>661166979382.42322</v>
      </c>
      <c r="EE10" s="7">
        <v>9368954010.3131962</v>
      </c>
      <c r="EF10" s="7">
        <v>162625885.86348379</v>
      </c>
      <c r="EG10" s="7">
        <v>119466139619.58871</v>
      </c>
      <c r="EJ10" s="7">
        <v>271543680.27928549</v>
      </c>
      <c r="EK10" s="7">
        <v>111185383409.52136</v>
      </c>
      <c r="EM10" s="7">
        <v>1747187644.9030993</v>
      </c>
      <c r="EP10" s="7">
        <v>46695363.155887321</v>
      </c>
      <c r="ER10" s="7">
        <v>72317446.932719275</v>
      </c>
      <c r="ES10" s="7">
        <v>9136711287.8243351</v>
      </c>
      <c r="EV10" s="7">
        <v>1453500000</v>
      </c>
      <c r="EX10" s="7">
        <v>250176470.58823529</v>
      </c>
      <c r="EY10" s="7">
        <v>1819327357551.5051</v>
      </c>
      <c r="EZ10" s="7">
        <v>2692474989.1257071</v>
      </c>
      <c r="FA10" s="7">
        <v>598100000</v>
      </c>
      <c r="FB10" s="7">
        <v>26469517421.129787</v>
      </c>
      <c r="FF10" s="7">
        <v>413014340923.56323</v>
      </c>
      <c r="FG10" s="7">
        <v>472865847121.54388</v>
      </c>
      <c r="FH10" s="7">
        <v>60439331470.962479</v>
      </c>
      <c r="FI10" s="7">
        <v>19670828004.285778</v>
      </c>
      <c r="FJ10" s="7">
        <v>5667756644.8309898</v>
      </c>
      <c r="FK10" s="7">
        <v>41803467079.177887</v>
      </c>
      <c r="FM10" s="7">
        <v>49466168890.950668</v>
      </c>
      <c r="FO10" s="7">
        <v>3343636773.3675852</v>
      </c>
      <c r="FP10" s="7">
        <v>7555383689.7689772</v>
      </c>
      <c r="FR10" s="7">
        <v>621225962.15470791</v>
      </c>
      <c r="FS10" s="7">
        <v>4030000000.0000005</v>
      </c>
      <c r="FT10" s="7">
        <v>81133120065.420242</v>
      </c>
      <c r="FU10" s="7">
        <v>1148025407.3460371</v>
      </c>
      <c r="FV10" s="7">
        <v>631755810.69728363</v>
      </c>
      <c r="FW10" s="7">
        <v>123781880217.60001</v>
      </c>
      <c r="FY10" s="7">
        <v>1232559505.9161959</v>
      </c>
      <c r="GA10" s="7">
        <v>962857134.28571427</v>
      </c>
      <c r="GC10" s="7">
        <v>16742338.251986379</v>
      </c>
      <c r="GD10" s="7">
        <v>4854576371.4327965</v>
      </c>
      <c r="GE10" s="7">
        <v>2441893027.16326</v>
      </c>
      <c r="GF10" s="7">
        <v>120609010516.57961</v>
      </c>
      <c r="GI10" s="7">
        <v>261024299.99999997</v>
      </c>
      <c r="GL10" s="7">
        <v>134656954436.10207</v>
      </c>
      <c r="GP10" s="7">
        <v>1859465020.5761316</v>
      </c>
      <c r="GQ10" s="7">
        <v>132904891803.82823</v>
      </c>
      <c r="GR10" s="7">
        <v>457649154436.81677</v>
      </c>
      <c r="GS10" s="7">
        <v>59260814.783704311</v>
      </c>
      <c r="GT10" s="7">
        <v>247715542170.45816</v>
      </c>
      <c r="GV10" s="7">
        <v>974721762.53532672</v>
      </c>
      <c r="GZ10" s="7">
        <v>3046339294.5361128</v>
      </c>
      <c r="HC10" s="7">
        <v>956436931.14184177</v>
      </c>
      <c r="HF10" s="7">
        <v>26556376000</v>
      </c>
      <c r="HH10" s="7">
        <v>440150321992.54358</v>
      </c>
      <c r="HJ10" s="7">
        <v>275494520.14199948</v>
      </c>
      <c r="HR10" s="7">
        <v>191221777.80088922</v>
      </c>
      <c r="HT10" s="7">
        <v>269812781.79847002</v>
      </c>
      <c r="HU10" s="7">
        <v>3188945511.5640926</v>
      </c>
      <c r="HV10" s="7">
        <v>926623934246.79761</v>
      </c>
      <c r="HX10" s="7">
        <v>180036768.87300986</v>
      </c>
      <c r="HY10" s="7">
        <v>665586872.83916223</v>
      </c>
      <c r="HZ10" s="7">
        <v>5203135937.2812538</v>
      </c>
      <c r="IA10" s="7">
        <v>657171436.71428573</v>
      </c>
      <c r="IB10" s="7">
        <v>25087562181.321754</v>
      </c>
      <c r="IC10" s="7">
        <v>9514496703.3976154</v>
      </c>
      <c r="ID10" s="7">
        <v>841974025.46265912</v>
      </c>
      <c r="IF10" s="7">
        <v>5961418093.5300255</v>
      </c>
      <c r="IG10" s="7">
        <v>1831600832673.0664</v>
      </c>
      <c r="IH10" s="7">
        <v>107152720.24302678</v>
      </c>
      <c r="IJ10" s="7">
        <v>7403821902.5619497</v>
      </c>
      <c r="IK10" s="7">
        <v>1034376400.0000001</v>
      </c>
      <c r="IL10" s="7">
        <v>6204253758.5761595</v>
      </c>
      <c r="IM10" s="7">
        <v>6809134235.5429821</v>
      </c>
      <c r="IO10" s="7">
        <v>441706910.0683167</v>
      </c>
      <c r="IQ10" s="7">
        <v>14966394983.669416</v>
      </c>
      <c r="IR10" s="7">
        <v>3532700000</v>
      </c>
      <c r="IT10" s="7">
        <v>5740241165.634326</v>
      </c>
      <c r="IU10" s="7">
        <v>451524124.60317463</v>
      </c>
      <c r="IX10" s="7">
        <v>1791607216531.4829</v>
      </c>
      <c r="IY10" s="7">
        <v>220984369.12915015</v>
      </c>
      <c r="JC10" s="7">
        <v>159560018</v>
      </c>
      <c r="JD10" s="7">
        <v>67859668328.667816</v>
      </c>
      <c r="JF10" s="7">
        <v>1865666666.6666667</v>
      </c>
      <c r="JG10" s="7">
        <v>984605369.32994962</v>
      </c>
      <c r="JH10" s="7">
        <v>1237423232.7191951</v>
      </c>
      <c r="JI10" s="7">
        <v>25203524.032563843</v>
      </c>
      <c r="JJ10" s="7">
        <v>348795303.00038517</v>
      </c>
      <c r="JK10" s="7">
        <v>976200000</v>
      </c>
      <c r="JO10" s="7">
        <v>45479820393.275963</v>
      </c>
      <c r="JQ10" s="7">
        <v>45494160112.420319</v>
      </c>
      <c r="JT10" s="7">
        <v>198450000</v>
      </c>
      <c r="JW10" s="7">
        <v>27463409201.882214</v>
      </c>
      <c r="JX10" s="7">
        <v>74758504.829903394</v>
      </c>
      <c r="JZ10" s="7">
        <v>16632032.813897703</v>
      </c>
      <c r="KA10" s="7">
        <v>1580229795.1088135</v>
      </c>
      <c r="KC10" s="7">
        <v>449826322.99510705</v>
      </c>
      <c r="KD10" s="7">
        <v>100124009401.25266</v>
      </c>
      <c r="KF10" s="7">
        <v>231706475.46411416</v>
      </c>
      <c r="KG10" s="7">
        <v>5638461442.3076925</v>
      </c>
      <c r="KJ10" s="7">
        <v>125678112913.34435</v>
      </c>
      <c r="KN10" s="7">
        <v>67859668328.667831</v>
      </c>
      <c r="KO10" s="7">
        <v>45494160112.420334</v>
      </c>
      <c r="KP10" s="7">
        <v>761981474.02335882</v>
      </c>
      <c r="KQ10" s="7">
        <v>1085714285.7142856</v>
      </c>
      <c r="KR10" s="7">
        <v>15666666666.666666</v>
      </c>
      <c r="KU10" s="7">
        <v>967647058.82352936</v>
      </c>
      <c r="KW10" s="7">
        <v>306050686739.12885</v>
      </c>
      <c r="KX10" s="7">
        <v>1597721080.0099082</v>
      </c>
      <c r="KY10" s="7">
        <v>861700000000</v>
      </c>
      <c r="LA10" s="7">
        <v>15835177.932913329</v>
      </c>
      <c r="LB10" s="7">
        <v>10356422222.222223</v>
      </c>
      <c r="LD10" s="7">
        <v>115400000</v>
      </c>
      <c r="LG10" s="7">
        <v>2264793679908.5791</v>
      </c>
      <c r="LK10" s="7">
        <v>13777124457.510849</v>
      </c>
      <c r="LL10" s="7">
        <v>1368000000</v>
      </c>
      <c r="LM10" s="7">
        <v>1397002000</v>
      </c>
    </row>
    <row r="11" spans="1:325" s="7" customFormat="1" x14ac:dyDescent="0.3">
      <c r="A11" s="7" t="s">
        <v>80</v>
      </c>
      <c r="B11" s="7" t="s">
        <v>63</v>
      </c>
      <c r="AS11" s="7">
        <v>514000000</v>
      </c>
      <c r="AT11" s="7">
        <v>527000000</v>
      </c>
      <c r="AU11" s="7">
        <v>512000000</v>
      </c>
      <c r="AV11" s="7">
        <v>503000000</v>
      </c>
      <c r="AW11" s="7">
        <v>496000000</v>
      </c>
      <c r="AX11" s="7">
        <v>520000000</v>
      </c>
      <c r="AY11" s="7">
        <v>563000000</v>
      </c>
      <c r="AZ11" s="7">
        <v>678000000</v>
      </c>
      <c r="BA11" s="7">
        <v>576000000</v>
      </c>
      <c r="BB11" s="7">
        <v>574000000</v>
      </c>
      <c r="BC11" s="7">
        <v>644000000</v>
      </c>
      <c r="BD11" s="7">
        <v>639000000</v>
      </c>
      <c r="BE11" s="7">
        <v>638000000</v>
      </c>
      <c r="BF11" s="7">
        <v>641000000</v>
      </c>
      <c r="BI11" s="7" t="s">
        <v>12</v>
      </c>
      <c r="BK11" s="7">
        <v>1373333366.6666667</v>
      </c>
      <c r="BO11" s="7">
        <v>25760683041.082626</v>
      </c>
      <c r="BQ11" s="7">
        <v>26436857247.498184</v>
      </c>
      <c r="BU11" s="7">
        <v>32687870982.192852</v>
      </c>
      <c r="BV11" s="7">
        <v>12440625312.868534</v>
      </c>
      <c r="BX11" s="7">
        <v>183200000</v>
      </c>
      <c r="BY11" s="7">
        <v>21376353113.474991</v>
      </c>
      <c r="BZ11" s="7">
        <v>326323097.35596395</v>
      </c>
      <c r="CA11" s="7">
        <v>460442864.20594865</v>
      </c>
      <c r="CB11" s="7">
        <v>7483685473.4583979</v>
      </c>
      <c r="CE11" s="7">
        <v>444901960.78431374</v>
      </c>
      <c r="CH11" s="7">
        <v>44910179.640718564</v>
      </c>
      <c r="CI11" s="7">
        <v>150000000</v>
      </c>
      <c r="CJ11" s="7">
        <v>908874537.03703701</v>
      </c>
      <c r="CK11" s="7">
        <v>33875881876.367176</v>
      </c>
      <c r="CM11" s="7">
        <v>160819286.55429244</v>
      </c>
      <c r="CO11" s="7">
        <v>66248256.624825664</v>
      </c>
      <c r="CP11" s="7">
        <v>191767436.95688441</v>
      </c>
      <c r="CQ11" s="7">
        <v>70759031841.723694</v>
      </c>
      <c r="CS11" s="7">
        <v>18942729779.100044</v>
      </c>
      <c r="CU11" s="7">
        <v>7167086956.521739</v>
      </c>
      <c r="CV11" s="7">
        <v>70846535055.65033</v>
      </c>
      <c r="CW11" s="7">
        <v>1281281245.6703236</v>
      </c>
      <c r="CX11" s="7">
        <v>1053077155.1792488</v>
      </c>
      <c r="CY11" s="7">
        <v>3909780525.3737488</v>
      </c>
      <c r="CZ11" s="7">
        <v>251247458.01218912</v>
      </c>
      <c r="DA11" s="7">
        <v>5918455409.8099041</v>
      </c>
      <c r="DD11" s="7">
        <v>773841494.33962262</v>
      </c>
      <c r="DE11" s="7">
        <v>3140469906.3565989</v>
      </c>
      <c r="DN11" s="7">
        <v>13196541952</v>
      </c>
      <c r="DO11" s="7">
        <v>1079099999.9999998</v>
      </c>
      <c r="DP11" s="7">
        <v>3852115816.9775777</v>
      </c>
      <c r="DQ11" s="7">
        <v>101263633884.65677</v>
      </c>
      <c r="DR11" s="7">
        <v>235705718659.73602</v>
      </c>
      <c r="DS11" s="7">
        <v>300037540836.51025</v>
      </c>
      <c r="DU11" s="7">
        <v>815868539007.52649</v>
      </c>
      <c r="DV11" s="7">
        <v>2582180794.1855011</v>
      </c>
      <c r="DW11" s="7">
        <v>6109112149.5327101</v>
      </c>
      <c r="DX11" s="7">
        <v>518263505475.99554</v>
      </c>
      <c r="DZ11" s="7">
        <v>31475548481.409546</v>
      </c>
      <c r="EC11" s="7">
        <v>687213740362.30432</v>
      </c>
      <c r="EE11" s="7">
        <v>8823033880.3299313</v>
      </c>
      <c r="EF11" s="7">
        <v>166952937.13500515</v>
      </c>
      <c r="EG11" s="7">
        <v>129847107787.88257</v>
      </c>
      <c r="EJ11" s="7">
        <v>294468564.53436893</v>
      </c>
      <c r="EK11" s="7">
        <v>104702736248.08444</v>
      </c>
      <c r="EM11" s="7">
        <v>1666909517.6520472</v>
      </c>
      <c r="EP11" s="7">
        <v>41160658.570537128</v>
      </c>
      <c r="ER11" s="7">
        <v>67514285.714285716</v>
      </c>
      <c r="ES11" s="7">
        <v>9915140546.3507195</v>
      </c>
      <c r="EV11" s="7">
        <v>1610500000</v>
      </c>
      <c r="EX11" s="7">
        <v>229750000</v>
      </c>
      <c r="EY11" s="7">
        <v>1971265017022.5459</v>
      </c>
      <c r="EZ11" s="7">
        <v>2716964388.4241838</v>
      </c>
      <c r="FA11" s="7">
        <v>646800000</v>
      </c>
      <c r="FB11" s="7">
        <v>27687706183.167969</v>
      </c>
      <c r="FF11" s="7">
        <v>436571846321.10046</v>
      </c>
      <c r="FG11" s="7">
        <v>499660163540.21649</v>
      </c>
      <c r="FH11" s="7">
        <v>63710108686.077927</v>
      </c>
      <c r="FI11" s="7">
        <v>20910846571.887791</v>
      </c>
      <c r="FJ11" s="7">
        <v>7076465295.3332701</v>
      </c>
      <c r="FK11" s="7">
        <v>43857842843.374237</v>
      </c>
      <c r="FM11" s="7">
        <v>52377324284.195068</v>
      </c>
      <c r="FO11" s="7">
        <v>3278584478.3302269</v>
      </c>
      <c r="FP11" s="7">
        <v>8623172959.7359734</v>
      </c>
      <c r="FQ11" s="7">
        <v>2896947633.7160463</v>
      </c>
      <c r="FR11" s="7">
        <v>474399471.62235904</v>
      </c>
      <c r="FS11" s="7">
        <v>4619000000</v>
      </c>
      <c r="FT11" s="7">
        <v>87942231678.350525</v>
      </c>
      <c r="FU11" s="7">
        <v>1083883355.3342135</v>
      </c>
      <c r="FV11" s="7">
        <v>561187342.48109782</v>
      </c>
      <c r="FW11" s="7">
        <v>146601072685.51111</v>
      </c>
      <c r="FY11" s="7">
        <v>1353295457.5179822</v>
      </c>
      <c r="GA11" s="7">
        <v>1065714248.5714285</v>
      </c>
      <c r="GC11" s="7">
        <v>14600000</v>
      </c>
      <c r="GD11" s="7">
        <v>6117260075.9081879</v>
      </c>
      <c r="GE11" s="7">
        <v>2663119574.3489223</v>
      </c>
      <c r="GF11" s="7">
        <v>130256250949.78581</v>
      </c>
      <c r="GI11" s="7">
        <v>276820700</v>
      </c>
      <c r="GL11" s="7">
        <v>145003715112.85242</v>
      </c>
      <c r="GP11" s="7">
        <v>1801344537.8151259</v>
      </c>
      <c r="GQ11" s="7">
        <v>142418186233.41739</v>
      </c>
      <c r="GR11" s="7">
        <v>484077925262.18579</v>
      </c>
      <c r="GS11" s="7">
        <v>61444771.104577906</v>
      </c>
      <c r="GT11" s="7">
        <v>253063863707.23926</v>
      </c>
      <c r="GV11" s="7">
        <v>1066447130.8205178</v>
      </c>
      <c r="GZ11" s="7">
        <v>3271415867.9972329</v>
      </c>
      <c r="HC11" s="7">
        <v>1031669636.3606161</v>
      </c>
      <c r="HE11" s="7">
        <v>32544887124.715015</v>
      </c>
      <c r="HF11" s="7">
        <v>29363631999.999992</v>
      </c>
      <c r="HH11" s="7">
        <v>465920438850.91101</v>
      </c>
      <c r="HJ11" s="7">
        <v>343771964.66216713</v>
      </c>
      <c r="HR11" s="7">
        <v>210695183.76025122</v>
      </c>
      <c r="HT11" s="7">
        <v>245160098.11307138</v>
      </c>
      <c r="HU11" s="7">
        <v>3330393309.8131452</v>
      </c>
      <c r="HV11" s="7">
        <v>1013409031841.7234</v>
      </c>
      <c r="HX11" s="7">
        <v>215507164.03425771</v>
      </c>
      <c r="HY11" s="7">
        <v>641214226.83901155</v>
      </c>
      <c r="HZ11" s="7">
        <v>5200895982.0803585</v>
      </c>
      <c r="IA11" s="7">
        <v>695899980.42857146</v>
      </c>
      <c r="IB11" s="7">
        <v>27817605743.250271</v>
      </c>
      <c r="IC11" s="7">
        <v>10159934136.783834</v>
      </c>
      <c r="ID11" s="7">
        <v>772228643.40542805</v>
      </c>
      <c r="IF11" s="7">
        <v>5180597620.6413517</v>
      </c>
      <c r="IG11" s="7">
        <v>1985484760913.1438</v>
      </c>
      <c r="IH11" s="7">
        <v>188864890.80873528</v>
      </c>
      <c r="IJ11" s="7">
        <v>8090088555.2288961</v>
      </c>
      <c r="IK11" s="7">
        <v>1112791099.9999998</v>
      </c>
      <c r="IL11" s="7">
        <v>5736083835.2248068</v>
      </c>
      <c r="IM11" s="7">
        <v>7591603053.435113</v>
      </c>
      <c r="IO11" s="7">
        <v>485160824.28043455</v>
      </c>
      <c r="IQ11" s="7">
        <v>15779012377.2635</v>
      </c>
      <c r="IR11" s="7">
        <v>3941700000</v>
      </c>
      <c r="IT11" s="7">
        <v>6354262628.3353748</v>
      </c>
      <c r="IU11" s="7">
        <v>477012512.69841278</v>
      </c>
      <c r="IX11" s="7">
        <v>1941588054277.7417</v>
      </c>
      <c r="IY11" s="7">
        <v>259590076.29300085</v>
      </c>
      <c r="JC11" s="7">
        <v>172200018</v>
      </c>
      <c r="JD11" s="7">
        <v>71227636451.22084</v>
      </c>
      <c r="JE11" s="7">
        <v>4187777711.1111112</v>
      </c>
      <c r="JF11" s="7">
        <v>1947333333.3333335</v>
      </c>
      <c r="JG11" s="7">
        <v>1034293645.2571793</v>
      </c>
      <c r="JH11" s="7">
        <v>1425029400.2352018</v>
      </c>
      <c r="JI11" s="7">
        <v>28084252.758274823</v>
      </c>
      <c r="JJ11" s="7">
        <v>329860091.94403678</v>
      </c>
      <c r="JK11" s="7">
        <v>1009760100</v>
      </c>
      <c r="JO11" s="7">
        <v>48646316919.29039</v>
      </c>
      <c r="JQ11" s="7">
        <v>48659688079.834755</v>
      </c>
      <c r="JT11" s="7">
        <v>220600000</v>
      </c>
      <c r="JW11" s="7">
        <v>29143383490.589554</v>
      </c>
      <c r="JX11" s="7">
        <v>79798404.03191936</v>
      </c>
      <c r="JZ11" s="7">
        <v>16074027.349587761</v>
      </c>
      <c r="KA11" s="7">
        <v>1753746369.6604888</v>
      </c>
      <c r="KC11" s="7">
        <v>453980096.65441173</v>
      </c>
      <c r="KD11" s="7">
        <v>101058149724.50464</v>
      </c>
      <c r="KF11" s="7">
        <v>241956910.65810272</v>
      </c>
      <c r="KG11" s="7">
        <v>6081009427.8846149</v>
      </c>
      <c r="KJ11" s="7">
        <v>135122481914.91699</v>
      </c>
      <c r="KN11" s="7">
        <v>71227636451.220856</v>
      </c>
      <c r="KO11" s="7">
        <v>48659688079.83477</v>
      </c>
      <c r="KP11" s="7">
        <v>758899950</v>
      </c>
      <c r="KQ11" s="7">
        <v>1214666666.6666665</v>
      </c>
      <c r="KR11" s="7">
        <v>17500000000</v>
      </c>
      <c r="KU11" s="7">
        <v>1037815126.05042</v>
      </c>
      <c r="KW11" s="7">
        <v>322082966685.9967</v>
      </c>
      <c r="KX11" s="7">
        <v>1593675330.1646726</v>
      </c>
      <c r="KY11" s="7">
        <v>942500000000</v>
      </c>
      <c r="LA11" s="7">
        <v>15349999.999999998</v>
      </c>
      <c r="LB11" s="7">
        <v>11343444444.444445</v>
      </c>
      <c r="LD11" s="7">
        <v>173800000</v>
      </c>
      <c r="LG11" s="7">
        <v>2443345943855.5317</v>
      </c>
      <c r="LK11" s="7">
        <v>14894302113.95772</v>
      </c>
      <c r="LL11" s="7">
        <v>1605857142.8571429</v>
      </c>
      <c r="LM11" s="7">
        <v>1479599899.9999998</v>
      </c>
    </row>
    <row r="12" spans="1:325" s="7" customFormat="1" x14ac:dyDescent="0.3">
      <c r="A12" s="7" t="s">
        <v>82</v>
      </c>
      <c r="B12" s="7" t="s">
        <v>63</v>
      </c>
      <c r="T12" s="7">
        <v>77496740.740740731</v>
      </c>
      <c r="U12" s="7">
        <v>87879333.333333328</v>
      </c>
      <c r="V12" s="7">
        <v>109079962.96296296</v>
      </c>
      <c r="W12" s="7">
        <v>131431037.03703703</v>
      </c>
      <c r="X12" s="7">
        <v>147841740.74074072</v>
      </c>
      <c r="Y12" s="7">
        <v>164369296.2962963</v>
      </c>
      <c r="Z12" s="7">
        <v>182144111.11111113</v>
      </c>
      <c r="AA12" s="7">
        <v>208372851.85185188</v>
      </c>
      <c r="AB12" s="7">
        <v>240923925.92592591</v>
      </c>
      <c r="AC12" s="7">
        <v>290440148.14814812</v>
      </c>
      <c r="AD12" s="7">
        <v>337174851.85185188</v>
      </c>
      <c r="AE12" s="7">
        <v>398637740.7407406</v>
      </c>
      <c r="AF12" s="7">
        <v>438794777.77777773</v>
      </c>
      <c r="AG12" s="7">
        <v>459469074.07407397</v>
      </c>
      <c r="AH12" s="7">
        <v>481706333.33333331</v>
      </c>
      <c r="AI12" s="7">
        <v>499281148.14814812</v>
      </c>
      <c r="AJ12" s="7">
        <v>535172777.77777773</v>
      </c>
      <c r="AK12" s="7">
        <v>589429592.5925926</v>
      </c>
      <c r="AL12" s="7">
        <v>577280740.74074066</v>
      </c>
      <c r="AM12" s="7">
        <v>633730629.62962961</v>
      </c>
      <c r="AN12" s="7">
        <v>680617111.11111104</v>
      </c>
      <c r="AO12" s="7">
        <v>727860592.5925926</v>
      </c>
      <c r="AP12" s="7">
        <v>766198925.92592573</v>
      </c>
      <c r="AQ12" s="7">
        <v>825405518.51851845</v>
      </c>
      <c r="AR12" s="7">
        <v>795976518.51851845</v>
      </c>
      <c r="AS12" s="7">
        <v>809754481.48148155</v>
      </c>
      <c r="AT12" s="7">
        <v>850218592.59259248</v>
      </c>
      <c r="AU12" s="7">
        <v>913710370.37037027</v>
      </c>
      <c r="AV12" s="7">
        <v>1014979666.6666666</v>
      </c>
      <c r="AW12" s="7">
        <v>1149025481.4814816</v>
      </c>
      <c r="AX12" s="7">
        <v>1302388925.9259257</v>
      </c>
      <c r="AY12" s="7">
        <v>1359733555.5555556</v>
      </c>
      <c r="AZ12" s="7">
        <v>1217719666.6666665</v>
      </c>
      <c r="BA12" s="7">
        <v>1147942222.2222221</v>
      </c>
      <c r="BB12" s="7">
        <v>1141865444.4444444</v>
      </c>
      <c r="BC12" s="7">
        <v>1216045777.7777779</v>
      </c>
      <c r="BD12" s="7">
        <v>1195885111.1111109</v>
      </c>
      <c r="BE12" s="7">
        <v>1274330333.333333</v>
      </c>
      <c r="BF12" s="7">
        <v>1355645888.8888886</v>
      </c>
      <c r="BG12" s="7">
        <v>1449160185.1851852</v>
      </c>
      <c r="BI12" s="7" t="s">
        <v>13</v>
      </c>
      <c r="BK12" s="7">
        <v>1408888922.2222223</v>
      </c>
      <c r="BO12" s="7">
        <v>28434203615.479523</v>
      </c>
      <c r="BQ12" s="7">
        <v>31256284543.615479</v>
      </c>
      <c r="BU12" s="7">
        <v>36659200358.382797</v>
      </c>
      <c r="BV12" s="7">
        <v>13582798556.240419</v>
      </c>
      <c r="BX12" s="7">
        <v>190205714.2857143</v>
      </c>
      <c r="BY12" s="7">
        <v>23710735894.702213</v>
      </c>
      <c r="BZ12" s="7">
        <v>330748211.45973659</v>
      </c>
      <c r="CA12" s="7">
        <v>478298781.54565793</v>
      </c>
      <c r="CB12" s="7">
        <v>8471006100.8924665</v>
      </c>
      <c r="CE12" s="7">
        <v>528137254.90196091</v>
      </c>
      <c r="CH12" s="7">
        <v>47305389.221556887</v>
      </c>
      <c r="CI12" s="7">
        <v>164900000</v>
      </c>
      <c r="CJ12" s="7">
        <v>964615698.65319872</v>
      </c>
      <c r="CK12" s="7">
        <v>37458898243.860947</v>
      </c>
      <c r="CM12" s="7">
        <v>161211289.69031754</v>
      </c>
      <c r="CO12" s="7">
        <v>77356914.078819111</v>
      </c>
      <c r="CP12" s="7">
        <v>188039191.32360831</v>
      </c>
      <c r="CQ12" s="7">
        <v>77887510241.708298</v>
      </c>
      <c r="CS12" s="7">
        <v>20524886616.478863</v>
      </c>
      <c r="CU12" s="7">
        <v>8377093023.2558136</v>
      </c>
      <c r="CV12" s="7">
        <v>79705906247.461197</v>
      </c>
      <c r="CW12" s="7">
        <v>1361360157.2699862</v>
      </c>
      <c r="CX12" s="7">
        <v>1152418514.8261604</v>
      </c>
      <c r="CY12" s="7">
        <v>5032434970.8417368</v>
      </c>
      <c r="CZ12" s="7">
        <v>265040036.05911562</v>
      </c>
      <c r="DA12" s="7">
        <v>6405427873.7075453</v>
      </c>
      <c r="DD12" s="7">
        <v>853630203.77358508</v>
      </c>
      <c r="DE12" s="7">
        <v>3417668655.5662704</v>
      </c>
      <c r="DN12" s="7">
        <v>15009384584.533333</v>
      </c>
      <c r="DO12" s="7">
        <v>1230500000</v>
      </c>
      <c r="DP12" s="7">
        <v>4257218772.1536932</v>
      </c>
      <c r="DQ12" s="7">
        <v>113708383150.44336</v>
      </c>
      <c r="DR12" s="7">
        <v>263417168820.02191</v>
      </c>
      <c r="DS12" s="7">
        <v>345620520780.58087</v>
      </c>
      <c r="DU12" s="7">
        <v>895741081122.0376</v>
      </c>
      <c r="DV12" s="7">
        <v>3112166848.3004012</v>
      </c>
      <c r="DW12" s="7">
        <v>6861743341.4043589</v>
      </c>
      <c r="DX12" s="7">
        <v>572532268216.49524</v>
      </c>
      <c r="DZ12" s="7">
        <v>36038711599.540985</v>
      </c>
      <c r="EC12" s="7">
        <v>754796434973.41931</v>
      </c>
      <c r="EE12" s="7">
        <v>10070766720.501141</v>
      </c>
      <c r="EF12" s="7">
        <v>182182067.70356816</v>
      </c>
      <c r="EG12" s="7">
        <v>140725497222.27655</v>
      </c>
      <c r="EJ12" s="7">
        <v>318124701.04894894</v>
      </c>
      <c r="EK12" s="7">
        <v>112676874821.98735</v>
      </c>
      <c r="EM12" s="7">
        <v>1962050555.777498</v>
      </c>
      <c r="EP12" s="7">
        <v>45168722.699563198</v>
      </c>
      <c r="ER12" s="7">
        <v>67225714.285714284</v>
      </c>
      <c r="ES12" s="7">
        <v>11266091570.571796</v>
      </c>
      <c r="EV12" s="7">
        <v>1715399899.9999998</v>
      </c>
      <c r="EX12" s="7">
        <v>249300000.00000003</v>
      </c>
      <c r="EY12" s="7">
        <v>2163798861425.7493</v>
      </c>
      <c r="EZ12" s="7">
        <v>3189740055.1398187</v>
      </c>
      <c r="FA12" s="7">
        <v>668000050</v>
      </c>
      <c r="FB12" s="7">
        <v>30902141055.32671</v>
      </c>
      <c r="FF12" s="7">
        <v>488040621739.82928</v>
      </c>
      <c r="FG12" s="7">
        <v>559287034633.42969</v>
      </c>
      <c r="FH12" s="7">
        <v>71945084444.537369</v>
      </c>
      <c r="FI12" s="7">
        <v>23861812085.129364</v>
      </c>
      <c r="FJ12" s="7">
        <v>8337423312.8834352</v>
      </c>
      <c r="FK12" s="7">
        <v>49232891560.431183</v>
      </c>
      <c r="FM12" s="7">
        <v>57668330026.36293</v>
      </c>
      <c r="FO12" s="7">
        <v>3787077343.7278252</v>
      </c>
      <c r="FP12" s="7">
        <v>9743089607.9207916</v>
      </c>
      <c r="FQ12" s="7">
        <v>3008120974.516942</v>
      </c>
      <c r="FR12" s="7">
        <v>414709311.35295987</v>
      </c>
      <c r="FS12" s="7">
        <v>5329333333.333334</v>
      </c>
      <c r="FT12" s="7">
        <v>97085082807.375092</v>
      </c>
      <c r="FU12" s="7">
        <v>1191287651.5060601</v>
      </c>
      <c r="FV12" s="7">
        <v>698963875.66507983</v>
      </c>
      <c r="FW12" s="7">
        <v>172204199480.88889</v>
      </c>
      <c r="FY12" s="7">
        <v>1458379415.394027</v>
      </c>
      <c r="GA12" s="7">
        <v>978873232.39436615</v>
      </c>
      <c r="GC12" s="7">
        <v>15850000</v>
      </c>
      <c r="GD12" s="7">
        <v>7675805108.273181</v>
      </c>
      <c r="GE12" s="7">
        <v>2769532343.8812661</v>
      </c>
      <c r="GF12" s="7">
        <v>145346421052.8269</v>
      </c>
      <c r="GI12" s="7">
        <v>306961800</v>
      </c>
      <c r="GL12" s="7">
        <v>162478337649.17538</v>
      </c>
      <c r="GP12" s="7">
        <v>1965546218.4873948</v>
      </c>
      <c r="GQ12" s="7">
        <v>158951711186.13992</v>
      </c>
      <c r="GR12" s="7">
        <v>541207794796.46741</v>
      </c>
      <c r="GS12" s="7">
        <v>65966680.666386656</v>
      </c>
      <c r="GT12" s="7">
        <v>282834183613.33093</v>
      </c>
      <c r="GV12" s="7">
        <v>1234878980.5019953</v>
      </c>
      <c r="GZ12" s="7">
        <v>3651615453.0184765</v>
      </c>
      <c r="HC12" s="7">
        <v>1056391054.5379362</v>
      </c>
      <c r="HE12" s="7">
        <v>36324978697.322136</v>
      </c>
      <c r="HF12" s="7">
        <v>32515752000</v>
      </c>
      <c r="HH12" s="7">
        <v>520867515611.09314</v>
      </c>
      <c r="HJ12" s="7">
        <v>339913833.09624612</v>
      </c>
      <c r="HR12" s="7">
        <v>199643444.56799537</v>
      </c>
      <c r="HT12" s="7">
        <v>265800106.37320268</v>
      </c>
      <c r="HU12" s="7">
        <v>3664575983.2745328</v>
      </c>
      <c r="HV12" s="7">
        <v>1097952410241.708</v>
      </c>
      <c r="HX12" s="7">
        <v>263108834.53668395</v>
      </c>
      <c r="HY12" s="7">
        <v>625867984.42817962</v>
      </c>
      <c r="HZ12" s="7">
        <v>6634187316.2536745</v>
      </c>
      <c r="IA12" s="7">
        <v>747971449.57142866</v>
      </c>
      <c r="IB12" s="7">
        <v>31503868835.185322</v>
      </c>
      <c r="IC12" s="7">
        <v>11063065083.488796</v>
      </c>
      <c r="ID12" s="7">
        <v>788641965.43209875</v>
      </c>
      <c r="IF12" s="7">
        <v>5761588761.6942129</v>
      </c>
      <c r="IG12" s="7">
        <v>2179226849961.8789</v>
      </c>
      <c r="IH12" s="7">
        <v>239980801.53587708</v>
      </c>
      <c r="IJ12" s="7">
        <v>8632927257.4548512</v>
      </c>
      <c r="IK12" s="7">
        <v>1221305699.9999998</v>
      </c>
      <c r="IL12" s="7">
        <v>6420909789.6382427</v>
      </c>
      <c r="IM12" s="7">
        <v>8408229699.142951</v>
      </c>
      <c r="IO12" s="7">
        <v>551237316.6088028</v>
      </c>
      <c r="IQ12" s="7">
        <v>17940990058.599083</v>
      </c>
      <c r="IR12" s="7">
        <v>4460700000</v>
      </c>
      <c r="IT12" s="7">
        <v>6969025825.628685</v>
      </c>
      <c r="IU12" s="7">
        <v>512728946.03174603</v>
      </c>
      <c r="IX12" s="7">
        <v>2129810291257.2012</v>
      </c>
      <c r="IY12" s="7">
        <v>242943776.86229914</v>
      </c>
      <c r="JC12" s="7">
        <v>188700037</v>
      </c>
      <c r="JD12" s="7">
        <v>78199356804.454681</v>
      </c>
      <c r="JE12" s="7">
        <v>4485777644.4444447</v>
      </c>
      <c r="JF12" s="7">
        <v>2144333333.3333335</v>
      </c>
      <c r="JG12" s="7">
        <v>983621024.10903811</v>
      </c>
      <c r="JH12" s="7">
        <v>1659055272.4421792</v>
      </c>
      <c r="JI12" s="7">
        <v>28606411.398040961</v>
      </c>
      <c r="JJ12" s="7">
        <v>408690163.47606534</v>
      </c>
      <c r="JK12" s="7">
        <v>1049400000</v>
      </c>
      <c r="JO12" s="7">
        <v>55775718701.402771</v>
      </c>
      <c r="JQ12" s="7">
        <v>55788782510.798065</v>
      </c>
      <c r="JT12" s="7">
        <v>233450000</v>
      </c>
      <c r="JW12" s="7">
        <v>31649203885.888</v>
      </c>
      <c r="JX12" s="7">
        <v>105417891.64216715</v>
      </c>
      <c r="JZ12" s="7">
        <v>16452027.992747162</v>
      </c>
      <c r="KA12" s="7">
        <v>2245011571.9865232</v>
      </c>
      <c r="KC12" s="7">
        <v>471635620.92436785</v>
      </c>
      <c r="KD12" s="7">
        <v>113477646105.78487</v>
      </c>
      <c r="KF12" s="7">
        <v>267732446.37841272</v>
      </c>
      <c r="KG12" s="7">
        <v>6695336567.3076925</v>
      </c>
      <c r="KJ12" s="7">
        <v>151315864682.75833</v>
      </c>
      <c r="KN12" s="7">
        <v>78199356804.454666</v>
      </c>
      <c r="KO12" s="7">
        <v>55788782510.79808</v>
      </c>
      <c r="KP12" s="7">
        <v>779200000.00000012</v>
      </c>
      <c r="KQ12" s="7">
        <v>1289904761.9047618</v>
      </c>
      <c r="KR12" s="7">
        <v>19466666666.666668</v>
      </c>
      <c r="KU12" s="7">
        <v>1169047619.0476189</v>
      </c>
      <c r="KW12" s="7">
        <v>360349217563.02515</v>
      </c>
      <c r="KX12" s="7">
        <v>2004435483.8709676</v>
      </c>
      <c r="KY12" s="7">
        <v>1019900000000</v>
      </c>
      <c r="LA12" s="7">
        <v>16649999.999999998</v>
      </c>
      <c r="LB12" s="7">
        <v>11795044444.444445</v>
      </c>
      <c r="LD12" s="7">
        <v>211300000</v>
      </c>
      <c r="LG12" s="7">
        <v>2690870791719.6055</v>
      </c>
      <c r="LK12" s="7">
        <v>16780064398.712025</v>
      </c>
      <c r="LL12" s="7">
        <v>1965714285.7142854</v>
      </c>
      <c r="LM12" s="7">
        <v>1747998800</v>
      </c>
    </row>
    <row r="13" spans="1:325" s="7" customFormat="1" x14ac:dyDescent="0.3">
      <c r="A13" s="7" t="s">
        <v>84</v>
      </c>
      <c r="B13" s="7" t="s">
        <v>63</v>
      </c>
      <c r="C13" s="7">
        <v>18593347519.319073</v>
      </c>
      <c r="D13" s="7">
        <v>19666256019.711052</v>
      </c>
      <c r="E13" s="7">
        <v>19911524246.836151</v>
      </c>
      <c r="F13" s="7">
        <v>21527606674.879604</v>
      </c>
      <c r="G13" s="7">
        <v>23787658192.406765</v>
      </c>
      <c r="H13" s="7">
        <v>25962593795.497814</v>
      </c>
      <c r="I13" s="7">
        <v>27288610146.712955</v>
      </c>
      <c r="J13" s="7">
        <v>30421099787.210213</v>
      </c>
      <c r="K13" s="7">
        <v>32687870982.192852</v>
      </c>
      <c r="L13" s="7">
        <v>36659200358.382797</v>
      </c>
      <c r="M13" s="7">
        <v>41304737372.606117</v>
      </c>
      <c r="N13" s="7">
        <v>45183111210.661888</v>
      </c>
      <c r="O13" s="7">
        <v>52003504672.897209</v>
      </c>
      <c r="P13" s="7">
        <v>63782190903.267136</v>
      </c>
      <c r="Q13" s="7">
        <v>88906411201.179077</v>
      </c>
      <c r="R13" s="7">
        <v>97226546497.337158</v>
      </c>
      <c r="S13" s="7">
        <v>104974158578.09152</v>
      </c>
      <c r="T13" s="7">
        <v>110266116081.67009</v>
      </c>
      <c r="U13" s="7">
        <v>118400631626.4381</v>
      </c>
      <c r="V13" s="7">
        <v>134793820288.53801</v>
      </c>
      <c r="W13" s="7">
        <v>149887465181.0585</v>
      </c>
      <c r="X13" s="7">
        <v>176804829908.2782</v>
      </c>
      <c r="Y13" s="7">
        <v>193954540439.14819</v>
      </c>
      <c r="Z13" s="7">
        <v>177176415535.79785</v>
      </c>
      <c r="AA13" s="7">
        <v>193503894222.06122</v>
      </c>
      <c r="AB13" s="7">
        <v>180470967247.06604</v>
      </c>
      <c r="AC13" s="7">
        <v>182281757134.86292</v>
      </c>
      <c r="AD13" s="7">
        <v>189375992588.67123</v>
      </c>
      <c r="AE13" s="7">
        <v>236135768335.27356</v>
      </c>
      <c r="AF13" s="7">
        <v>299941372852.3736</v>
      </c>
      <c r="AG13" s="7">
        <v>311425933051.17352</v>
      </c>
      <c r="AH13" s="7">
        <v>326068597441.33112</v>
      </c>
      <c r="AI13" s="7">
        <v>325692532492.50171</v>
      </c>
      <c r="AJ13" s="7">
        <v>312372821810.00562</v>
      </c>
      <c r="AK13" s="7">
        <v>323216879972.32794</v>
      </c>
      <c r="AL13" s="7">
        <v>368391743391.74341</v>
      </c>
      <c r="AM13" s="7">
        <v>401819423368.74048</v>
      </c>
      <c r="AN13" s="7">
        <v>436097980904.67993</v>
      </c>
      <c r="AO13" s="7">
        <v>399778878111.64624</v>
      </c>
      <c r="AP13" s="7">
        <v>389146509587.6676</v>
      </c>
      <c r="AQ13" s="7">
        <v>415446209885.0719</v>
      </c>
      <c r="AR13" s="7">
        <v>378899860470.10846</v>
      </c>
      <c r="AS13" s="7">
        <v>394635830891.58643</v>
      </c>
      <c r="AT13" s="7">
        <v>466853232382.06171</v>
      </c>
      <c r="AU13" s="7">
        <v>613329776639.63586</v>
      </c>
      <c r="AV13" s="7">
        <v>693764095624.71814</v>
      </c>
      <c r="AW13" s="7">
        <v>747572626534.89075</v>
      </c>
      <c r="AX13" s="7">
        <v>853764622752.61035</v>
      </c>
      <c r="AY13" s="7">
        <v>1055334825425.2462</v>
      </c>
      <c r="AZ13" s="7">
        <v>927168310999.85266</v>
      </c>
      <c r="BA13" s="7">
        <v>1142876772659.209</v>
      </c>
      <c r="BB13" s="7">
        <v>1390557034407.9661</v>
      </c>
      <c r="BC13" s="7">
        <v>1538194473087.2344</v>
      </c>
      <c r="BD13" s="7">
        <v>1567178619062.2756</v>
      </c>
      <c r="BE13" s="7">
        <v>1459597906912.696</v>
      </c>
      <c r="BF13" s="7">
        <v>1345383143356.3525</v>
      </c>
      <c r="BG13" s="7">
        <v>1204616439828.4082</v>
      </c>
      <c r="BI13" s="7" t="s">
        <v>14</v>
      </c>
      <c r="BK13" s="7">
        <v>1748886595.5555556</v>
      </c>
      <c r="BN13" s="7">
        <v>78619206.08509627</v>
      </c>
      <c r="BO13" s="7">
        <v>31385499664.063477</v>
      </c>
      <c r="BQ13" s="7">
        <v>31584210365.544651</v>
      </c>
      <c r="BU13" s="7">
        <v>41304737372.606117</v>
      </c>
      <c r="BV13" s="7">
        <v>15335972267.795713</v>
      </c>
      <c r="BX13" s="7">
        <v>242732571.42857143</v>
      </c>
      <c r="BY13" s="7">
        <v>26849173618.394512</v>
      </c>
      <c r="BZ13" s="7">
        <v>333627758.15466613</v>
      </c>
      <c r="CA13" s="7">
        <v>458404330.12509632</v>
      </c>
      <c r="CB13" s="7">
        <v>8992721809.3280144</v>
      </c>
      <c r="CE13" s="7">
        <v>538423153.69261479</v>
      </c>
      <c r="CH13" s="7">
        <v>53233532.934131749</v>
      </c>
      <c r="CI13" s="7">
        <v>186300000</v>
      </c>
      <c r="CJ13" s="7">
        <v>1017171717.1717172</v>
      </c>
      <c r="CK13" s="7">
        <v>42327600098.241241</v>
      </c>
      <c r="CM13" s="7">
        <v>179080099.30746114</v>
      </c>
      <c r="CO13" s="7">
        <v>96245114.461194858</v>
      </c>
      <c r="CP13" s="7">
        <v>189106554.52127707</v>
      </c>
      <c r="CQ13" s="7">
        <v>87896095224.423401</v>
      </c>
      <c r="CU13" s="7">
        <v>9126309734.5132751</v>
      </c>
      <c r="CV13" s="7">
        <v>92602973434.072617</v>
      </c>
      <c r="CW13" s="7">
        <v>1455482990.2414262</v>
      </c>
      <c r="CX13" s="7">
        <v>1160002260.947294</v>
      </c>
      <c r="CY13" s="7">
        <v>4877684933.1250544</v>
      </c>
      <c r="CZ13" s="7">
        <v>274960699.85855001</v>
      </c>
      <c r="DA13" s="7">
        <v>7198360460.1988716</v>
      </c>
      <c r="DD13" s="7">
        <v>984830158.49056602</v>
      </c>
      <c r="DE13" s="7">
        <v>3760199658.8729715</v>
      </c>
      <c r="DF13" s="7">
        <v>5693005200</v>
      </c>
      <c r="DK13" s="7">
        <v>215021806498.15637</v>
      </c>
      <c r="DN13" s="7">
        <v>17075466666.666666</v>
      </c>
      <c r="DO13" s="7">
        <v>1485400100</v>
      </c>
      <c r="DP13" s="7">
        <v>4863487492.6576328</v>
      </c>
      <c r="DQ13" s="7">
        <v>126754872473.16315</v>
      </c>
      <c r="DR13" s="7">
        <v>278414463364.50854</v>
      </c>
      <c r="DS13" s="7">
        <v>406892268832.73694</v>
      </c>
      <c r="DU13" s="7">
        <v>1007609884842.0923</v>
      </c>
      <c r="DV13" s="7">
        <v>2862504169.9989309</v>
      </c>
      <c r="DW13" s="7">
        <v>7682491836.2220554</v>
      </c>
      <c r="DX13" s="7">
        <v>641460637395.97095</v>
      </c>
      <c r="DZ13" s="7">
        <v>40881655098.645111</v>
      </c>
      <c r="EC13" s="7">
        <v>855234352054.26672</v>
      </c>
      <c r="EE13" s="7">
        <v>11365953567.383919</v>
      </c>
      <c r="EF13" s="7">
        <v>219878482.1735642</v>
      </c>
      <c r="EG13" s="7">
        <v>148948860281.09131</v>
      </c>
      <c r="EJ13" s="7">
        <v>323802475.4809767</v>
      </c>
      <c r="EK13" s="7">
        <v>130671946244.30045</v>
      </c>
      <c r="EM13" s="7">
        <v>2215028588.4564557</v>
      </c>
      <c r="EP13" s="7">
        <v>52296836.749387994</v>
      </c>
      <c r="EQ13" s="7">
        <v>78733594.844494268</v>
      </c>
      <c r="ER13" s="7">
        <v>66331428.571428575</v>
      </c>
      <c r="ES13" s="7">
        <v>13139862500</v>
      </c>
      <c r="EU13" s="7">
        <v>69520026.666666672</v>
      </c>
      <c r="EV13" s="7">
        <v>1903999999.9999998</v>
      </c>
      <c r="EX13" s="7">
        <v>267800000</v>
      </c>
      <c r="EY13" s="7">
        <v>2379635395851.2129</v>
      </c>
      <c r="EZ13" s="7">
        <v>3800766535.6208773</v>
      </c>
      <c r="FA13" s="7">
        <v>723000000</v>
      </c>
      <c r="FB13" s="7">
        <v>32389167090.04689</v>
      </c>
      <c r="FF13" s="7">
        <v>529362747484.46167</v>
      </c>
      <c r="FG13" s="7">
        <v>612186626377.26721</v>
      </c>
      <c r="FH13" s="7">
        <v>83611704212.358246</v>
      </c>
      <c r="FI13" s="7">
        <v>32843393663.08696</v>
      </c>
      <c r="FJ13" s="7">
        <v>9150684931.5068512</v>
      </c>
      <c r="FK13" s="7">
        <v>51155937980.740326</v>
      </c>
      <c r="FM13" s="7">
        <v>61589800519.508408</v>
      </c>
      <c r="FO13" s="7">
        <v>4400344547.3445473</v>
      </c>
      <c r="FP13" s="7">
        <v>10976245153.79538</v>
      </c>
      <c r="FQ13" s="7">
        <v>3281713805.6566796</v>
      </c>
      <c r="FR13" s="7">
        <v>531004659.09090906</v>
      </c>
      <c r="FS13" s="7">
        <v>6267666666.666667</v>
      </c>
      <c r="FT13" s="7">
        <v>113021272614.62207</v>
      </c>
      <c r="FU13" s="7">
        <v>1404776071.0428414</v>
      </c>
      <c r="FV13" s="7">
        <v>639596751.61019325</v>
      </c>
      <c r="FW13" s="7">
        <v>211514189326.38889</v>
      </c>
      <c r="FY13" s="7">
        <v>1603447357.2420917</v>
      </c>
      <c r="GA13" s="7">
        <v>718401157.72416282</v>
      </c>
      <c r="GB13" s="7">
        <v>14295279.544693673</v>
      </c>
      <c r="GC13" s="7">
        <v>16300000</v>
      </c>
      <c r="GD13" s="7">
        <v>8999227202.4729519</v>
      </c>
      <c r="GE13" s="7">
        <v>2873984878.1853824</v>
      </c>
      <c r="GF13" s="7">
        <v>157880701506.35034</v>
      </c>
      <c r="GI13" s="7">
        <v>323099700</v>
      </c>
      <c r="GL13" s="7">
        <v>176599025753.89905</v>
      </c>
      <c r="GO13" s="7">
        <v>90098330.665447056</v>
      </c>
      <c r="GP13" s="7">
        <v>2296470588.2352939</v>
      </c>
      <c r="GQ13" s="7">
        <v>174828599744.63528</v>
      </c>
      <c r="GR13" s="7">
        <v>592564334146.40112</v>
      </c>
      <c r="GS13" s="7">
        <v>68738625.227495462</v>
      </c>
      <c r="GT13" s="7">
        <v>321365341343.43707</v>
      </c>
      <c r="GV13" s="7">
        <v>1509155062.5252118</v>
      </c>
      <c r="GZ13" s="7">
        <v>3956328426.044857</v>
      </c>
      <c r="HA13" s="7">
        <v>293073868.02322143</v>
      </c>
      <c r="HC13" s="7">
        <v>1111859569.7706633</v>
      </c>
      <c r="HE13" s="7">
        <v>40541253687.15123</v>
      </c>
      <c r="HF13" s="7">
        <v>35541712000</v>
      </c>
      <c r="HH13" s="7">
        <v>571296418063.84497</v>
      </c>
      <c r="HJ13" s="7">
        <v>359772363.26220655</v>
      </c>
      <c r="HK13" s="7">
        <v>250721821.5536781</v>
      </c>
      <c r="HR13" s="7">
        <v>209348253.6087698</v>
      </c>
      <c r="HT13" s="7">
        <v>290520116.26615059</v>
      </c>
      <c r="HU13" s="7">
        <v>3864170913.3673072</v>
      </c>
      <c r="HV13" s="7">
        <v>1163966395224.4231</v>
      </c>
      <c r="HX13" s="7">
        <v>358815681.90321463</v>
      </c>
      <c r="HY13" s="7">
        <v>649916621.17985666</v>
      </c>
      <c r="HZ13" s="7">
        <v>12545849083.018339</v>
      </c>
      <c r="IA13" s="7">
        <v>776585681.07142866</v>
      </c>
      <c r="IB13" s="7">
        <v>37677621537.712303</v>
      </c>
      <c r="IC13" s="7">
        <v>12814123115.261309</v>
      </c>
      <c r="ID13" s="7">
        <v>865975308.64197528</v>
      </c>
      <c r="IG13" s="7">
        <v>2390390683899.9609</v>
      </c>
      <c r="IH13" s="7">
        <v>256299496.04031676</v>
      </c>
      <c r="II13" s="7">
        <v>3120000513.630383</v>
      </c>
      <c r="IJ13" s="7">
        <v>10027088849.223019</v>
      </c>
      <c r="IK13" s="7">
        <v>1351006400</v>
      </c>
      <c r="IL13" s="7">
        <v>7432223176.7726097</v>
      </c>
      <c r="IM13" s="7">
        <v>6687204834.3687048</v>
      </c>
      <c r="IO13" s="7">
        <v>645537126.21794152</v>
      </c>
      <c r="IQ13" s="7">
        <v>21951712164.311031</v>
      </c>
      <c r="IR13" s="7">
        <v>5034700000</v>
      </c>
      <c r="IT13" s="7">
        <v>8109032775.4532776</v>
      </c>
      <c r="IU13" s="7">
        <v>548758098.41269839</v>
      </c>
      <c r="IX13" s="7">
        <v>2340888132430.8325</v>
      </c>
      <c r="IY13" s="7">
        <v>254035999.21719679</v>
      </c>
      <c r="IZ13" s="7">
        <v>301791301.79130173</v>
      </c>
      <c r="JC13" s="7">
        <v>219900006</v>
      </c>
      <c r="JD13" s="7">
        <v>84723556606.657669</v>
      </c>
      <c r="JE13" s="7">
        <v>5377333333.333333</v>
      </c>
      <c r="JF13" s="7">
        <v>2437666666.6666675</v>
      </c>
      <c r="JG13" s="7">
        <v>1024832915.0432826</v>
      </c>
      <c r="JH13" s="7">
        <v>1919508689.4028487</v>
      </c>
      <c r="JJ13" s="7">
        <v>434410373.76414961</v>
      </c>
      <c r="JK13" s="7">
        <v>1132920000</v>
      </c>
      <c r="JO13" s="7">
        <v>65627001306.23719</v>
      </c>
      <c r="JQ13" s="7">
        <v>65641311288.634926</v>
      </c>
      <c r="JR13" s="7">
        <v>7836787195.5792494</v>
      </c>
      <c r="JT13" s="7">
        <v>247149999.99999997</v>
      </c>
      <c r="JW13" s="7">
        <v>37555366021.031471</v>
      </c>
      <c r="JX13" s="7">
        <v>112137757.24485509</v>
      </c>
      <c r="JZ13" s="7">
        <v>18432031.361677349</v>
      </c>
      <c r="KA13" s="7">
        <v>2140383695.946177</v>
      </c>
      <c r="KC13" s="7">
        <v>469266736.60510057</v>
      </c>
      <c r="KD13" s="7">
        <v>126497661493.1088</v>
      </c>
      <c r="KF13" s="7">
        <v>253976626.16663852</v>
      </c>
      <c r="KG13" s="7">
        <v>7086538437.500001</v>
      </c>
      <c r="KJ13" s="7">
        <v>164325952053.93509</v>
      </c>
      <c r="KN13" s="7">
        <v>84723556606.657669</v>
      </c>
      <c r="KO13" s="7">
        <v>65641311288.634949</v>
      </c>
      <c r="KP13" s="7">
        <v>821850000</v>
      </c>
      <c r="KQ13" s="7">
        <v>1439238095.2380953</v>
      </c>
      <c r="KR13" s="7">
        <v>17086956521.73913</v>
      </c>
      <c r="KU13" s="7">
        <v>1260084033.613445</v>
      </c>
      <c r="KW13" s="7">
        <v>394712327560.65167</v>
      </c>
      <c r="KX13" s="7">
        <v>2137096774.1935482</v>
      </c>
      <c r="KY13" s="7">
        <v>1075884000000</v>
      </c>
      <c r="LA13" s="7">
        <v>18450000</v>
      </c>
      <c r="LB13" s="7">
        <v>12848755555.555557</v>
      </c>
      <c r="LD13" s="7">
        <v>219000000</v>
      </c>
      <c r="LG13" s="7">
        <v>2956885261682.0391</v>
      </c>
      <c r="LK13" s="7">
        <v>18418031639.36721</v>
      </c>
      <c r="LL13" s="7">
        <v>1825285714.2857144</v>
      </c>
      <c r="LM13" s="7">
        <v>1884206300.0000002</v>
      </c>
    </row>
    <row r="14" spans="1:325" s="7" customFormat="1" x14ac:dyDescent="0.3">
      <c r="A14" s="7" t="s">
        <v>86</v>
      </c>
      <c r="B14" s="7" t="s">
        <v>63</v>
      </c>
      <c r="C14" s="7">
        <v>6592693841.1849499</v>
      </c>
      <c r="D14" s="7">
        <v>7311749633.3622875</v>
      </c>
      <c r="E14" s="7">
        <v>7756110210.1196642</v>
      </c>
      <c r="F14" s="7">
        <v>8374175257.7307529</v>
      </c>
      <c r="G14" s="7">
        <v>9169983885.7118511</v>
      </c>
      <c r="H14" s="7">
        <v>9994070615.8599701</v>
      </c>
      <c r="I14" s="7">
        <v>10887682273.101418</v>
      </c>
      <c r="J14" s="7">
        <v>11579431668.916473</v>
      </c>
      <c r="K14" s="7">
        <v>12440625312.868534</v>
      </c>
      <c r="L14" s="7">
        <v>13582798556.240419</v>
      </c>
      <c r="M14" s="7">
        <v>15335972267.795713</v>
      </c>
      <c r="N14" s="7">
        <v>17815464919.043945</v>
      </c>
      <c r="O14" s="7">
        <v>22006470861.360794</v>
      </c>
      <c r="P14" s="7">
        <v>29444365310.281818</v>
      </c>
      <c r="Q14" s="7">
        <v>35104529078.327446</v>
      </c>
      <c r="R14" s="7">
        <v>39962704274.314606</v>
      </c>
      <c r="S14" s="7">
        <v>42856485617.856865</v>
      </c>
      <c r="T14" s="7">
        <v>51421585629.83931</v>
      </c>
      <c r="U14" s="7">
        <v>61902774945.51313</v>
      </c>
      <c r="V14" s="7">
        <v>73759181883.685028</v>
      </c>
      <c r="W14" s="7">
        <v>81861232822.80365</v>
      </c>
      <c r="X14" s="7">
        <v>70863106877.484024</v>
      </c>
      <c r="Y14" s="7">
        <v>71103585383.560532</v>
      </c>
      <c r="Z14" s="7">
        <v>71947277233.032028</v>
      </c>
      <c r="AA14" s="7">
        <v>67821568599.133484</v>
      </c>
      <c r="AB14" s="7">
        <v>69219621907.42218</v>
      </c>
      <c r="AC14" s="7">
        <v>98797587381.703476</v>
      </c>
      <c r="AD14" s="7">
        <v>123869321397.47498</v>
      </c>
      <c r="AE14" s="7">
        <v>133018182770.53383</v>
      </c>
      <c r="AF14" s="7">
        <v>132785154342.17369</v>
      </c>
      <c r="AG14" s="7">
        <v>166062376739.68292</v>
      </c>
      <c r="AH14" s="7">
        <v>173375508073.07013</v>
      </c>
      <c r="AI14" s="7">
        <v>194608183696.46881</v>
      </c>
      <c r="AJ14" s="7">
        <v>189921096652.07617</v>
      </c>
      <c r="AK14" s="7">
        <v>203044926876.27997</v>
      </c>
      <c r="AL14" s="7">
        <v>240457622492.15231</v>
      </c>
      <c r="AM14" s="7">
        <v>236720496490.77203</v>
      </c>
      <c r="AN14" s="7">
        <v>212323463750.14093</v>
      </c>
      <c r="AO14" s="7">
        <v>217683626056.0249</v>
      </c>
      <c r="AP14" s="7">
        <v>216725261027.06158</v>
      </c>
      <c r="AQ14" s="7">
        <v>196421706283.39783</v>
      </c>
      <c r="AR14" s="7">
        <v>196953628635.34677</v>
      </c>
      <c r="AS14" s="7">
        <v>212970685111.98947</v>
      </c>
      <c r="AT14" s="7">
        <v>260721478555.30475</v>
      </c>
      <c r="AU14" s="7">
        <v>299857238639.18549</v>
      </c>
      <c r="AV14" s="7">
        <v>314648986444.47205</v>
      </c>
      <c r="AW14" s="7">
        <v>334309371471.58447</v>
      </c>
      <c r="AX14" s="7">
        <v>386458951546.67395</v>
      </c>
      <c r="AY14" s="7">
        <v>427611527757.43372</v>
      </c>
      <c r="AZ14" s="7">
        <v>397594276187.82996</v>
      </c>
      <c r="BA14" s="7">
        <v>390211866490.25702</v>
      </c>
      <c r="BB14" s="7">
        <v>429037361514.40906</v>
      </c>
      <c r="BC14" s="7">
        <v>407451583084.23871</v>
      </c>
      <c r="BD14" s="7">
        <v>428248420485.17487</v>
      </c>
      <c r="BE14" s="7">
        <v>438376178526.31665</v>
      </c>
      <c r="BF14" s="7">
        <v>376967406147.98712</v>
      </c>
      <c r="BG14" s="7">
        <v>386427793787.21515</v>
      </c>
      <c r="BI14" s="7" t="s">
        <v>15</v>
      </c>
      <c r="BK14" s="7">
        <v>1831108971.1111112</v>
      </c>
      <c r="BN14" s="7">
        <v>89409820.359281436</v>
      </c>
      <c r="BO14" s="7">
        <v>36426909888.388428</v>
      </c>
      <c r="BQ14" s="7">
        <v>33293199095.488117</v>
      </c>
      <c r="BU14" s="7">
        <v>45183111210.661888</v>
      </c>
      <c r="BV14" s="7">
        <v>17815464919.043945</v>
      </c>
      <c r="BX14" s="7">
        <v>252842285.7142857</v>
      </c>
      <c r="BY14" s="7">
        <v>29981318394.868843</v>
      </c>
      <c r="BZ14" s="7">
        <v>335072975.21576577</v>
      </c>
      <c r="CA14" s="7">
        <v>482411278.98243874</v>
      </c>
      <c r="CB14" s="7">
        <v>8751842839.733017</v>
      </c>
      <c r="CE14" s="7">
        <v>573400000</v>
      </c>
      <c r="CH14" s="7">
        <v>59207317.073170736</v>
      </c>
      <c r="CI14" s="7">
        <v>211100000</v>
      </c>
      <c r="CJ14" s="7">
        <v>1095454545.4545455</v>
      </c>
      <c r="CK14" s="7">
        <v>49204456700.451622</v>
      </c>
      <c r="CM14" s="7">
        <v>197523179.24188319</v>
      </c>
      <c r="CO14" s="7">
        <v>126957494.40715885</v>
      </c>
      <c r="CP14" s="7">
        <v>201450768.36755261</v>
      </c>
      <c r="CQ14" s="7">
        <v>99271961477.520294</v>
      </c>
      <c r="CU14" s="7">
        <v>10884114754.098362</v>
      </c>
      <c r="CV14" s="7">
        <v>99800958648.143631</v>
      </c>
      <c r="CW14" s="7">
        <v>1584128262.0893281</v>
      </c>
      <c r="CX14" s="7">
        <v>1233991075.116262</v>
      </c>
      <c r="CY14" s="7">
        <v>5594770351.569809</v>
      </c>
      <c r="CZ14" s="7">
        <v>322128019.32356131</v>
      </c>
      <c r="DA14" s="7">
        <v>7820380970.5367403</v>
      </c>
      <c r="DD14" s="7">
        <v>1077152902.2910442</v>
      </c>
      <c r="DE14" s="7">
        <v>4088013918.5314693</v>
      </c>
      <c r="DF14" s="7">
        <v>6914658400</v>
      </c>
      <c r="DK14" s="7">
        <v>249039217364.63504</v>
      </c>
      <c r="DN14" s="7">
        <v>19085681968.140259</v>
      </c>
      <c r="DO14" s="7">
        <v>1666400000.0000002</v>
      </c>
      <c r="DP14" s="7">
        <v>5077222366.9747181</v>
      </c>
      <c r="DQ14" s="7">
        <v>136312702994.83252</v>
      </c>
      <c r="DR14" s="7">
        <v>300750846441.85669</v>
      </c>
      <c r="DS14" s="7">
        <v>451555305929.63226</v>
      </c>
      <c r="DU14" s="7">
        <v>1136379130354.9932</v>
      </c>
      <c r="DV14" s="7">
        <v>2754220263.0252838</v>
      </c>
      <c r="DW14" s="7">
        <v>8266003570.517725</v>
      </c>
      <c r="DX14" s="7">
        <v>727045243334.75073</v>
      </c>
      <c r="DZ14" s="7">
        <v>46492797365.269463</v>
      </c>
      <c r="EC14" s="7">
        <v>967419657510.24268</v>
      </c>
      <c r="EE14" s="7">
        <v>12536710287.013357</v>
      </c>
      <c r="EF14" s="7">
        <v>247749327.7212674</v>
      </c>
      <c r="EG14" s="7">
        <v>166564460755.29773</v>
      </c>
      <c r="EJ14" s="7">
        <v>381687073.05855811</v>
      </c>
      <c r="EK14" s="7">
        <v>148113896325.13995</v>
      </c>
      <c r="EM14" s="7">
        <v>2417108577.5273857</v>
      </c>
      <c r="EP14" s="7">
        <v>55728608.974982962</v>
      </c>
      <c r="EQ14" s="7">
        <v>78540057.142857194</v>
      </c>
      <c r="ER14" s="7">
        <v>64946954.756797999</v>
      </c>
      <c r="ES14" s="7">
        <v>14591755681.818182</v>
      </c>
      <c r="EU14" s="7">
        <v>88570952.868852451</v>
      </c>
      <c r="EV14" s="7">
        <v>1984800000</v>
      </c>
      <c r="EX14" s="7">
        <v>282050000</v>
      </c>
      <c r="EY14" s="7">
        <v>2640680120093.6362</v>
      </c>
      <c r="EZ14" s="7">
        <v>4476001946.014864</v>
      </c>
      <c r="FA14" s="7">
        <v>731000000</v>
      </c>
      <c r="FB14" s="7">
        <v>34920433870.423485</v>
      </c>
      <c r="FF14" s="7">
        <v>578582495085.47498</v>
      </c>
      <c r="FG14" s="7">
        <v>661686155951.44128</v>
      </c>
      <c r="FH14" s="7">
        <v>83933783702.589188</v>
      </c>
      <c r="FI14" s="7">
        <v>30365264329.577312</v>
      </c>
      <c r="FJ14" s="7">
        <v>9333536359.7980709</v>
      </c>
      <c r="FK14" s="7">
        <v>54433112942.909088</v>
      </c>
      <c r="FM14" s="7">
        <v>66452561865.833153</v>
      </c>
      <c r="FO14" s="7">
        <v>5103293982.3687229</v>
      </c>
      <c r="FP14" s="7">
        <v>13731801564.356436</v>
      </c>
      <c r="FQ14" s="7">
        <v>3865346534.6534657</v>
      </c>
      <c r="FR14" s="7">
        <v>675722954.5454545</v>
      </c>
      <c r="FS14" s="7">
        <v>5851750000</v>
      </c>
      <c r="FT14" s="7">
        <v>124261125780.27464</v>
      </c>
      <c r="FU14" s="7">
        <v>1539865513.9289145</v>
      </c>
      <c r="FV14" s="7">
        <v>678241388.966676</v>
      </c>
      <c r="FW14" s="7">
        <v>238914956436.922</v>
      </c>
      <c r="FY14" s="7">
        <v>1778391289.2005405</v>
      </c>
      <c r="GA14" s="7">
        <v>969911421.39418066</v>
      </c>
      <c r="GB14" s="7">
        <v>15278632.47863248</v>
      </c>
      <c r="GC14" s="7">
        <v>19624746.450304262</v>
      </c>
      <c r="GD14" s="7">
        <v>9889961111.9112778</v>
      </c>
      <c r="GE14" s="7">
        <v>3880370401.5725918</v>
      </c>
      <c r="GF14" s="7">
        <v>175505487290.54892</v>
      </c>
      <c r="GI14" s="7">
        <v>341543100</v>
      </c>
      <c r="GL14" s="7">
        <v>197516007395.64948</v>
      </c>
      <c r="GO14" s="7">
        <v>104888628.17194417</v>
      </c>
      <c r="GP14" s="7">
        <v>2369308600.3372684</v>
      </c>
      <c r="GQ14" s="7">
        <v>181895531247.8642</v>
      </c>
      <c r="GR14" s="7">
        <v>639515242844.18604</v>
      </c>
      <c r="GS14" s="7">
        <v>76482102.908277407</v>
      </c>
      <c r="GT14" s="7">
        <v>357842303915.35779</v>
      </c>
      <c r="GV14" s="7">
        <v>1572310771.7705324</v>
      </c>
      <c r="GZ14" s="7">
        <v>4356633663.3663378</v>
      </c>
      <c r="HA14" s="7">
        <v>327651487.96275675</v>
      </c>
      <c r="HC14" s="7">
        <v>1199507629.9922199</v>
      </c>
      <c r="HE14" s="7">
        <v>46837776480.696518</v>
      </c>
      <c r="HF14" s="7">
        <v>39200880000</v>
      </c>
      <c r="HH14" s="7">
        <v>616131606095.36218</v>
      </c>
      <c r="HJ14" s="7">
        <v>430096738.3692162</v>
      </c>
      <c r="HK14" s="7">
        <v>264579879.78487819</v>
      </c>
      <c r="HR14" s="7">
        <v>227051054.98497155</v>
      </c>
      <c r="HT14" s="7">
        <v>365389567.2163595</v>
      </c>
      <c r="HU14" s="7">
        <v>4244340333.5189857</v>
      </c>
      <c r="HV14" s="7">
        <v>1267253061477.52</v>
      </c>
      <c r="HX14" s="7">
        <v>413634335.27009726</v>
      </c>
      <c r="HY14" s="7">
        <v>693573704.42286551</v>
      </c>
      <c r="HZ14" s="7">
        <v>9181769911.504425</v>
      </c>
      <c r="IA14" s="7">
        <v>826571413.42857146</v>
      </c>
      <c r="IB14" s="7">
        <v>44010160463.659149</v>
      </c>
      <c r="IC14" s="7">
        <v>14583114840.062925</v>
      </c>
      <c r="ID14" s="7">
        <v>882765471.60493827</v>
      </c>
      <c r="IF14" s="7">
        <v>7912290825.1586838</v>
      </c>
      <c r="IG14" s="7">
        <v>2646317576675.4365</v>
      </c>
      <c r="IH14" s="7">
        <v>301010587.10298359</v>
      </c>
      <c r="II14" s="7">
        <v>3703668497.2523613</v>
      </c>
      <c r="IJ14" s="7">
        <v>10602058189.836205</v>
      </c>
      <c r="IK14" s="7">
        <v>1523917200.0000002</v>
      </c>
      <c r="IL14" s="7">
        <v>8289582883.5012913</v>
      </c>
      <c r="IM14" s="7">
        <v>7408305735.6530933</v>
      </c>
      <c r="IO14" s="7">
        <v>717716130.49388313</v>
      </c>
      <c r="IQ14" s="7">
        <v>21460771419.441978</v>
      </c>
      <c r="IR14" s="7">
        <v>5646800000</v>
      </c>
      <c r="IT14" s="7">
        <v>9202512367.4911671</v>
      </c>
      <c r="IU14" s="7">
        <v>609047284.92063475</v>
      </c>
      <c r="IX14" s="7">
        <v>2595435794745.1533</v>
      </c>
      <c r="IY14" s="7">
        <v>296613496.87326908</v>
      </c>
      <c r="IZ14" s="7">
        <v>387700084.24599832</v>
      </c>
      <c r="JC14" s="7">
        <v>222952578.19638076</v>
      </c>
      <c r="JD14" s="7">
        <v>90042201735.932968</v>
      </c>
      <c r="JE14" s="7">
        <v>7184853347.5973969</v>
      </c>
      <c r="JF14" s="7">
        <v>2656000000</v>
      </c>
      <c r="JG14" s="7">
        <v>1058120427.1553423</v>
      </c>
      <c r="JH14" s="7">
        <v>2262544100.3528032</v>
      </c>
      <c r="JI14" s="7">
        <v>50056882.821387939</v>
      </c>
      <c r="JJ14" s="7">
        <v>419549425.07708555</v>
      </c>
      <c r="JK14" s="7">
        <v>1186120000</v>
      </c>
      <c r="JO14" s="7">
        <v>66769437518.42868</v>
      </c>
      <c r="JQ14" s="7">
        <v>66787674494.65905</v>
      </c>
      <c r="JR14" s="7">
        <v>8818144097.1070824</v>
      </c>
      <c r="JT14" s="7">
        <v>270650000</v>
      </c>
      <c r="JW14" s="7">
        <v>40980345656.372543</v>
      </c>
      <c r="JX14" s="7">
        <v>136465324.38478747</v>
      </c>
      <c r="JZ14" s="7">
        <v>21965951.721480411</v>
      </c>
      <c r="KA14" s="7">
        <v>2589851693.0165606</v>
      </c>
      <c r="KC14" s="7">
        <v>501866730.72250277</v>
      </c>
      <c r="KD14" s="7">
        <v>136036097265.62411</v>
      </c>
      <c r="KF14" s="7">
        <v>286537524.99033076</v>
      </c>
      <c r="KG14" s="7">
        <v>7375000024.0384598</v>
      </c>
      <c r="KJ14" s="7">
        <v>183241162489.64594</v>
      </c>
      <c r="KN14" s="7">
        <v>90042201735.932968</v>
      </c>
      <c r="KO14" s="7">
        <v>66787674494.659088</v>
      </c>
      <c r="KP14" s="7">
        <v>896754316.67426193</v>
      </c>
      <c r="KQ14" s="7">
        <v>1685217058.7110345</v>
      </c>
      <c r="KR14" s="7">
        <v>16256619963.799692</v>
      </c>
      <c r="KU14" s="7">
        <v>1417787114.8459382</v>
      </c>
      <c r="KW14" s="7">
        <v>432720300458.59601</v>
      </c>
      <c r="KX14" s="7">
        <v>2807258064.516129</v>
      </c>
      <c r="KY14" s="7">
        <v>1167770000000</v>
      </c>
      <c r="LA14" s="7">
        <v>20051648.18471821</v>
      </c>
      <c r="LB14" s="7">
        <v>14625295454.545454</v>
      </c>
      <c r="LD14" s="7">
        <v>257000000</v>
      </c>
      <c r="LG14" s="7">
        <v>3265917077454.061</v>
      </c>
      <c r="LK14" s="7">
        <v>20334172259.507832</v>
      </c>
      <c r="LL14" s="7">
        <v>1687000000</v>
      </c>
      <c r="LM14" s="7">
        <v>2178716300</v>
      </c>
    </row>
    <row r="15" spans="1:325" s="7" customFormat="1" x14ac:dyDescent="0.3">
      <c r="A15" s="7" t="s">
        <v>88</v>
      </c>
      <c r="B15" s="7" t="s">
        <v>63</v>
      </c>
      <c r="AG15" s="7">
        <v>8858006035.915659</v>
      </c>
      <c r="AH15" s="7">
        <v>8792365810.5094032</v>
      </c>
      <c r="AI15" s="7">
        <v>4991350457.5425024</v>
      </c>
      <c r="AJ15" s="7">
        <v>3973027396.651947</v>
      </c>
      <c r="AK15" s="7">
        <v>3313739673.5473762</v>
      </c>
      <c r="AL15" s="7">
        <v>3052467522.3610435</v>
      </c>
      <c r="AM15" s="7">
        <v>3176749593.1178799</v>
      </c>
      <c r="AN15" s="7">
        <v>3962710163.1116686</v>
      </c>
      <c r="AO15" s="7">
        <v>4446396217.6326532</v>
      </c>
      <c r="AP15" s="7">
        <v>4581222442.4578314</v>
      </c>
      <c r="AQ15" s="7">
        <v>5272617196.0451736</v>
      </c>
      <c r="AR15" s="7">
        <v>5707720390.8514986</v>
      </c>
      <c r="AS15" s="7">
        <v>6235795103.8880892</v>
      </c>
      <c r="AT15" s="7">
        <v>7276013031.9690495</v>
      </c>
      <c r="AU15" s="7">
        <v>8680472168.5153141</v>
      </c>
      <c r="AV15" s="7">
        <v>13245716099.005713</v>
      </c>
      <c r="AW15" s="7">
        <v>20983019923.886276</v>
      </c>
      <c r="AX15" s="7">
        <v>33050343782.775902</v>
      </c>
      <c r="AY15" s="7">
        <v>48852482960.077896</v>
      </c>
      <c r="AZ15" s="7">
        <v>44291490420.502617</v>
      </c>
      <c r="BA15" s="7">
        <v>52902703376.105644</v>
      </c>
      <c r="BB15" s="7">
        <v>65951627200.202614</v>
      </c>
      <c r="BC15" s="7">
        <v>69684317718.940933</v>
      </c>
      <c r="BD15" s="7">
        <v>74164435946.462723</v>
      </c>
      <c r="BE15" s="7">
        <v>75244166772.918533</v>
      </c>
      <c r="BF15" s="7">
        <v>53074370486.043335</v>
      </c>
      <c r="BG15" s="7">
        <v>37847715736.040611</v>
      </c>
      <c r="BI15" s="7" t="s">
        <v>16</v>
      </c>
      <c r="BK15" s="7">
        <v>1595555475.5555556</v>
      </c>
      <c r="BN15" s="7">
        <v>113408231.94408491</v>
      </c>
      <c r="BO15" s="7">
        <v>43316056615.451004</v>
      </c>
      <c r="BQ15" s="7">
        <v>34733000536.286209</v>
      </c>
      <c r="BU15" s="7">
        <v>52003504672.897209</v>
      </c>
      <c r="BV15" s="7">
        <v>22006470861.360794</v>
      </c>
      <c r="BX15" s="7">
        <v>246804571.42857143</v>
      </c>
      <c r="BY15" s="7">
        <v>37408626615.342316</v>
      </c>
      <c r="BZ15" s="7">
        <v>410331900.95053083</v>
      </c>
      <c r="CA15" s="7">
        <v>578595583.97572327</v>
      </c>
      <c r="CB15" s="7">
        <v>6288245866.666667</v>
      </c>
      <c r="CE15" s="7">
        <v>590900000</v>
      </c>
      <c r="CH15" s="7">
        <v>66062500</v>
      </c>
      <c r="CI15" s="7">
        <v>235400000</v>
      </c>
      <c r="CJ15" s="7">
        <v>1257615644.9793155</v>
      </c>
      <c r="CK15" s="7">
        <v>58539008786.36837</v>
      </c>
      <c r="CM15" s="7">
        <v>270818555.82352108</v>
      </c>
      <c r="CO15" s="7">
        <v>165258093.87595892</v>
      </c>
      <c r="CP15" s="7">
        <v>230317908.03864339</v>
      </c>
      <c r="CQ15" s="7">
        <v>113082820992.01939</v>
      </c>
      <c r="CU15" s="7">
        <v>11853817307.692308</v>
      </c>
      <c r="CV15" s="7">
        <v>113687586299.05127</v>
      </c>
      <c r="CW15" s="7">
        <v>1849400599.7755799</v>
      </c>
      <c r="CX15" s="7">
        <v>1430951331.8503418</v>
      </c>
      <c r="CY15" s="7">
        <v>6173712809.2856894</v>
      </c>
      <c r="CZ15" s="7">
        <v>410669262.89792937</v>
      </c>
      <c r="DA15" s="7">
        <v>8671358732.6848564</v>
      </c>
      <c r="DD15" s="7">
        <v>1238251695.5538809</v>
      </c>
      <c r="DE15" s="7">
        <v>4732543297.5531788</v>
      </c>
      <c r="DF15" s="7">
        <v>8135150891.9202518</v>
      </c>
      <c r="DK15" s="7">
        <v>298667219346.13257</v>
      </c>
      <c r="DN15" s="7">
        <v>23232411897.601196</v>
      </c>
      <c r="DO15" s="7">
        <v>1987300000</v>
      </c>
      <c r="DP15" s="7">
        <v>6761786386.5471258</v>
      </c>
      <c r="DQ15" s="7">
        <v>154641092152.95618</v>
      </c>
      <c r="DR15" s="7">
        <v>330264782812.66364</v>
      </c>
      <c r="DS15" s="7">
        <v>560418537433.3064</v>
      </c>
      <c r="DU15" s="7">
        <v>1361730567491.8735</v>
      </c>
      <c r="DV15" s="7">
        <v>3185987234.8408933</v>
      </c>
      <c r="DW15" s="7">
        <v>8763960703.2057915</v>
      </c>
      <c r="DX15" s="7">
        <v>878371965947.91138</v>
      </c>
      <c r="DZ15" s="7">
        <v>58971806626.973862</v>
      </c>
      <c r="EC15" s="7">
        <v>1158320102742.0913</v>
      </c>
      <c r="EE15" s="7">
        <v>14754136507.026096</v>
      </c>
      <c r="EF15" s="7">
        <v>316650508.96752298</v>
      </c>
      <c r="EG15" s="7">
        <v>204283485045.51364</v>
      </c>
      <c r="EJ15" s="7">
        <v>430508357.72391623</v>
      </c>
      <c r="EK15" s="7">
        <v>169965034965.03497</v>
      </c>
      <c r="EM15" s="7">
        <v>2112293279.9850671</v>
      </c>
      <c r="EP15" s="7">
        <v>59161544.995752759</v>
      </c>
      <c r="EQ15" s="7">
        <v>87702828.571428642</v>
      </c>
      <c r="ER15" s="7">
        <v>65429198.23870796</v>
      </c>
      <c r="ES15" s="7">
        <v>16885506818.18182</v>
      </c>
      <c r="EU15" s="7">
        <v>106101175.65797994</v>
      </c>
      <c r="EV15" s="7">
        <v>2101300000.0000002</v>
      </c>
      <c r="EX15" s="7">
        <v>285380952.38095236</v>
      </c>
      <c r="EY15" s="7">
        <v>3063716010573.1533</v>
      </c>
      <c r="EZ15" s="7">
        <v>5710107420.1439362</v>
      </c>
      <c r="FA15" s="7">
        <v>802999950</v>
      </c>
      <c r="FB15" s="7">
        <v>37813701276.978477</v>
      </c>
      <c r="FF15" s="7">
        <v>651149120814.65479</v>
      </c>
      <c r="FG15" s="7">
        <v>737610957944.75024</v>
      </c>
      <c r="FH15" s="7">
        <v>87371340568.453888</v>
      </c>
      <c r="FI15" s="7">
        <v>33936248295.209991</v>
      </c>
      <c r="FJ15" s="7">
        <v>10997590361.445784</v>
      </c>
      <c r="FK15" s="7">
        <v>53913727572.504654</v>
      </c>
      <c r="FM15" s="7">
        <v>70509913049.400299</v>
      </c>
      <c r="FO15" s="7">
        <v>6324312352.478364</v>
      </c>
      <c r="FP15" s="7">
        <v>17153463263.366337</v>
      </c>
      <c r="FQ15" s="7">
        <v>4113848002.4031243</v>
      </c>
      <c r="FR15" s="7">
        <v>846506911.39814186</v>
      </c>
      <c r="FS15" s="7">
        <v>7496250000</v>
      </c>
      <c r="FT15" s="7">
        <v>144780888114.20981</v>
      </c>
      <c r="FU15" s="7">
        <v>1875048859.9348536</v>
      </c>
      <c r="FV15" s="7">
        <v>788574628.95547485</v>
      </c>
      <c r="FW15" s="7">
        <v>316393344649.99298</v>
      </c>
      <c r="FY15" s="7">
        <v>2107279157.3833563</v>
      </c>
      <c r="GA15" s="7">
        <v>505549441.37507671</v>
      </c>
      <c r="GB15" s="7">
        <v>18936526.946107786</v>
      </c>
      <c r="GC15" s="7">
        <v>22944849.115504682</v>
      </c>
      <c r="GD15" s="7">
        <v>10842220468.833515</v>
      </c>
      <c r="GE15" s="7">
        <v>4451200972.9401026</v>
      </c>
      <c r="GF15" s="7">
        <v>198599650385.71942</v>
      </c>
      <c r="GI15" s="7">
        <v>368098000</v>
      </c>
      <c r="GL15" s="7">
        <v>222012458330.34872</v>
      </c>
      <c r="GO15" s="7">
        <v>124941925.0104734</v>
      </c>
      <c r="GP15" s="7">
        <v>2553936348.4087105</v>
      </c>
      <c r="GQ15" s="7">
        <v>193226951288.58249</v>
      </c>
      <c r="GR15" s="7">
        <v>714843001925.87</v>
      </c>
      <c r="GS15" s="7">
        <v>80915831.924027577</v>
      </c>
      <c r="GT15" s="7">
        <v>410662879574.60278</v>
      </c>
      <c r="GV15" s="7">
        <v>1968733021.7211988</v>
      </c>
      <c r="GZ15" s="7">
        <v>5074117544.7748222</v>
      </c>
      <c r="HA15" s="7">
        <v>402460333.23763728</v>
      </c>
      <c r="HC15" s="7">
        <v>1341590681.5859952</v>
      </c>
      <c r="HE15" s="7">
        <v>57004801533.169121</v>
      </c>
      <c r="HF15" s="7">
        <v>45178120000</v>
      </c>
      <c r="HH15" s="7">
        <v>688973366920.0116</v>
      </c>
      <c r="HJ15" s="7">
        <v>486617332.38740516</v>
      </c>
      <c r="HK15" s="7">
        <v>295118249.32493246</v>
      </c>
      <c r="HR15" s="7">
        <v>265009395.14815873</v>
      </c>
      <c r="HT15" s="7">
        <v>406084197.38547134</v>
      </c>
      <c r="HU15" s="7">
        <v>5043268548.7303162</v>
      </c>
      <c r="HV15" s="7">
        <v>1395767220992.019</v>
      </c>
      <c r="HX15" s="7">
        <v>505892512.86192739</v>
      </c>
      <c r="HY15" s="7">
        <v>742779659.45516658</v>
      </c>
      <c r="HZ15" s="7">
        <v>12274416017.797552</v>
      </c>
      <c r="IA15" s="7">
        <v>880842890.07142866</v>
      </c>
      <c r="IB15" s="7">
        <v>54008338917.879707</v>
      </c>
      <c r="IC15" s="7">
        <v>17358610849.700981</v>
      </c>
      <c r="ID15" s="7">
        <v>1024098804.9382716</v>
      </c>
      <c r="IF15" s="7">
        <v>9567331064.6572685</v>
      </c>
      <c r="IG15" s="7">
        <v>3070546013844.5498</v>
      </c>
      <c r="IH15" s="7">
        <v>366857738.40541959</v>
      </c>
      <c r="II15" s="7">
        <v>4485075013.7668829</v>
      </c>
      <c r="IJ15" s="7">
        <v>9309109764.077837</v>
      </c>
      <c r="IK15" s="7">
        <v>1673411700.0000002</v>
      </c>
      <c r="IL15" s="7">
        <v>9189413409.0129204</v>
      </c>
      <c r="IM15" s="7">
        <v>8017468688.2003956</v>
      </c>
      <c r="IO15" s="7">
        <v>858802035.92814374</v>
      </c>
      <c r="IQ15" s="7">
        <v>24863758794.080986</v>
      </c>
      <c r="IR15" s="7">
        <v>6328900000</v>
      </c>
      <c r="IT15" s="7">
        <v>11240223128.243143</v>
      </c>
      <c r="IU15" s="7">
        <v>697291727.77777791</v>
      </c>
      <c r="IX15" s="7">
        <v>3010533039073.0073</v>
      </c>
      <c r="IY15" s="7">
        <v>325843254.66712266</v>
      </c>
      <c r="IZ15" s="7">
        <v>510259940.72047424</v>
      </c>
      <c r="JC15" s="7">
        <v>246457838.33668095</v>
      </c>
      <c r="JD15" s="7">
        <v>90429767479.785248</v>
      </c>
      <c r="JE15" s="7">
        <v>9664157498.5524025</v>
      </c>
      <c r="JF15" s="7">
        <v>2882000000.0000005</v>
      </c>
      <c r="JG15" s="7">
        <v>1280328245.0017376</v>
      </c>
      <c r="JH15" s="7">
        <v>2719900350.7391748</v>
      </c>
      <c r="JI15" s="7">
        <v>40606712.050638959</v>
      </c>
      <c r="JJ15" s="7">
        <v>465381089.98454005</v>
      </c>
      <c r="JK15" s="7">
        <v>1263720000</v>
      </c>
      <c r="JO15" s="7">
        <v>75217262850.804276</v>
      </c>
      <c r="JQ15" s="7">
        <v>75244560743.965469</v>
      </c>
      <c r="JR15" s="7">
        <v>10407377358.858788</v>
      </c>
      <c r="JT15" s="7">
        <v>287600000</v>
      </c>
      <c r="JW15" s="7">
        <v>48263914958.844276</v>
      </c>
      <c r="JX15" s="7">
        <v>146741251.46350983</v>
      </c>
      <c r="JZ15" s="7">
        <v>30645121.012758542</v>
      </c>
      <c r="KA15" s="7">
        <v>3059682162.0656567</v>
      </c>
      <c r="KC15" s="7">
        <v>585427545.72359848</v>
      </c>
      <c r="KD15" s="7">
        <v>154327294457.50461</v>
      </c>
      <c r="KF15" s="7">
        <v>335677636.89373702</v>
      </c>
      <c r="KG15" s="7">
        <v>8177884552.8846149</v>
      </c>
      <c r="KJ15" s="7">
        <v>205656940237.19763</v>
      </c>
      <c r="KN15" s="7">
        <v>90429767479.785248</v>
      </c>
      <c r="KO15" s="7">
        <v>75244560743.9655</v>
      </c>
      <c r="KP15" s="7">
        <v>1083381044.0847342</v>
      </c>
      <c r="KQ15" s="7">
        <v>2237476420.0377278</v>
      </c>
      <c r="KR15" s="7">
        <v>20431095406.360424</v>
      </c>
      <c r="KU15" s="7">
        <v>1491596638.655462</v>
      </c>
      <c r="KW15" s="7">
        <v>494632159315.48981</v>
      </c>
      <c r="KX15" s="7">
        <v>2189418001.3789825</v>
      </c>
      <c r="KY15" s="7">
        <v>1282449000000</v>
      </c>
      <c r="LA15" s="7">
        <v>27585488.991828449</v>
      </c>
      <c r="LB15" s="7">
        <v>15922863636.363636</v>
      </c>
      <c r="LD15" s="7">
        <v>307100000</v>
      </c>
      <c r="LG15" s="7">
        <v>3766131376191.8818</v>
      </c>
      <c r="LK15" s="7">
        <v>21358137114.609077</v>
      </c>
      <c r="LL15" s="7">
        <v>1910714285.7142859</v>
      </c>
      <c r="LM15" s="7">
        <v>2677729400</v>
      </c>
    </row>
    <row r="16" spans="1:325" s="7" customFormat="1" x14ac:dyDescent="0.3">
      <c r="A16" s="7" t="s">
        <v>90</v>
      </c>
      <c r="B16" s="7" t="s">
        <v>63</v>
      </c>
      <c r="C16" s="7">
        <v>195999990</v>
      </c>
      <c r="D16" s="7">
        <v>202999992</v>
      </c>
      <c r="E16" s="7">
        <v>213500006</v>
      </c>
      <c r="F16" s="7">
        <v>232749998</v>
      </c>
      <c r="G16" s="7">
        <v>260750008</v>
      </c>
      <c r="H16" s="7">
        <v>158994962.96296296</v>
      </c>
      <c r="I16" s="7">
        <v>165444571.42857143</v>
      </c>
      <c r="J16" s="7">
        <v>178297142.85714287</v>
      </c>
      <c r="K16" s="7">
        <v>183200000</v>
      </c>
      <c r="L16" s="7">
        <v>190205714.2857143</v>
      </c>
      <c r="M16" s="7">
        <v>242732571.42857143</v>
      </c>
      <c r="N16" s="7">
        <v>252842285.7142857</v>
      </c>
      <c r="O16" s="7">
        <v>246804571.42857143</v>
      </c>
      <c r="P16" s="7">
        <v>304339839.55214554</v>
      </c>
      <c r="Q16" s="7">
        <v>345263492.06349206</v>
      </c>
      <c r="R16" s="7">
        <v>420986666.66666669</v>
      </c>
      <c r="S16" s="7">
        <v>448412753.62318838</v>
      </c>
      <c r="T16" s="7">
        <v>547535555.55555558</v>
      </c>
      <c r="U16" s="7">
        <v>610225555.55555558</v>
      </c>
      <c r="V16" s="7">
        <v>782496666.66666663</v>
      </c>
      <c r="W16" s="7">
        <v>919726666.66666663</v>
      </c>
      <c r="X16" s="7">
        <v>969046666.66666663</v>
      </c>
      <c r="Y16" s="7">
        <v>1013222222.2222222</v>
      </c>
      <c r="Z16" s="7">
        <v>1082926304.464766</v>
      </c>
      <c r="AA16" s="7">
        <v>987143931.16698694</v>
      </c>
      <c r="AB16" s="7">
        <v>1149979285.7734692</v>
      </c>
      <c r="AC16" s="7">
        <v>1201725497.065779</v>
      </c>
      <c r="AD16" s="7">
        <v>1131466494.0110068</v>
      </c>
      <c r="AE16" s="7">
        <v>1082403219.4878733</v>
      </c>
      <c r="AF16" s="7">
        <v>1113924130.4114907</v>
      </c>
      <c r="AG16" s="7">
        <v>1132101252.5181746</v>
      </c>
      <c r="AH16" s="7">
        <v>1167398478.3459036</v>
      </c>
      <c r="AI16" s="7">
        <v>1083037670.60484</v>
      </c>
      <c r="AJ16" s="7">
        <v>938632612.02635908</v>
      </c>
      <c r="AK16" s="7">
        <v>925030590.15368295</v>
      </c>
      <c r="AL16" s="7">
        <v>1000428393.885281</v>
      </c>
      <c r="AM16" s="7">
        <v>869033856.31709325</v>
      </c>
      <c r="AN16" s="7">
        <v>972896267.91542494</v>
      </c>
      <c r="AO16" s="7">
        <v>893770806.07764149</v>
      </c>
      <c r="AP16" s="7">
        <v>808077223.36574638</v>
      </c>
      <c r="AQ16" s="7">
        <v>870486065.88313663</v>
      </c>
      <c r="AR16" s="7">
        <v>876794723.06858552</v>
      </c>
      <c r="AS16" s="7">
        <v>825394490.15911055</v>
      </c>
      <c r="AT16" s="7">
        <v>784654423.62047637</v>
      </c>
      <c r="AU16" s="7">
        <v>915257323.39609957</v>
      </c>
      <c r="AV16" s="7">
        <v>1117257279.4618821</v>
      </c>
      <c r="AW16" s="7">
        <v>1273180597.027113</v>
      </c>
      <c r="AX16" s="7">
        <v>1356078278.1882143</v>
      </c>
      <c r="AY16" s="7">
        <v>1611634331.6486895</v>
      </c>
      <c r="AZ16" s="7">
        <v>1739781488.7457049</v>
      </c>
      <c r="BA16" s="7">
        <v>2026864469.3638821</v>
      </c>
      <c r="BB16" s="7">
        <v>2355652125.8518443</v>
      </c>
      <c r="BC16" s="7">
        <v>2472384906.9979353</v>
      </c>
      <c r="BD16" s="7">
        <v>2714505634.5262928</v>
      </c>
      <c r="BE16" s="7">
        <v>3093647226.8107047</v>
      </c>
      <c r="BF16" s="7">
        <v>3097324739.8492975</v>
      </c>
      <c r="BG16" s="7">
        <v>3007029030.3997645</v>
      </c>
      <c r="BI16" s="7" t="s">
        <v>17</v>
      </c>
      <c r="BK16" s="7">
        <v>1733333264.4444444</v>
      </c>
      <c r="BN16" s="7">
        <v>150820102.79840091</v>
      </c>
      <c r="BO16" s="7">
        <v>55018394945.575981</v>
      </c>
      <c r="BQ16" s="7">
        <v>52544000116.903732</v>
      </c>
      <c r="BU16" s="7">
        <v>63782190903.267136</v>
      </c>
      <c r="BV16" s="7">
        <v>29444365310.281818</v>
      </c>
      <c r="BX16" s="7">
        <v>304339839.55214554</v>
      </c>
      <c r="BY16" s="7">
        <v>47999408507.555374</v>
      </c>
      <c r="BZ16" s="7">
        <v>504376035.7164008</v>
      </c>
      <c r="CA16" s="7">
        <v>674773821.15141559</v>
      </c>
      <c r="CB16" s="7">
        <v>8086725729.3407011</v>
      </c>
      <c r="CE16" s="7">
        <v>670899999.99999988</v>
      </c>
      <c r="CH16" s="7">
        <v>78343558.282208592</v>
      </c>
      <c r="CI16" s="7">
        <v>269500000</v>
      </c>
      <c r="CJ16" s="7">
        <v>1263018490.7546227</v>
      </c>
      <c r="CK16" s="7">
        <v>79279057730.828995</v>
      </c>
      <c r="CM16" s="7">
        <v>433092003.57927275</v>
      </c>
      <c r="CO16" s="7">
        <v>244129088.02766171</v>
      </c>
      <c r="CP16" s="7">
        <v>271183061.35963523</v>
      </c>
      <c r="CQ16" s="7">
        <v>131321859214.0786</v>
      </c>
      <c r="CU16" s="7">
        <v>16836261173.184359</v>
      </c>
      <c r="CV16" s="7">
        <v>138544284708.95746</v>
      </c>
      <c r="CW16" s="7">
        <v>2508421234.8557048</v>
      </c>
      <c r="CX16" s="7">
        <v>1758727395.1870298</v>
      </c>
      <c r="CY16" s="7">
        <v>7870239463.5846109</v>
      </c>
      <c r="CZ16" s="7">
        <v>541973362.48099756</v>
      </c>
      <c r="DA16" s="7">
        <v>10315760000.339388</v>
      </c>
      <c r="DD16" s="7">
        <v>1528916185.2319918</v>
      </c>
      <c r="DE16" s="7">
        <v>5169932102.8273373</v>
      </c>
      <c r="DF16" s="7">
        <v>9987709650.1809406</v>
      </c>
      <c r="DK16" s="7">
        <v>396866742553.96997</v>
      </c>
      <c r="DN16" s="7">
        <v>30730638895.776508</v>
      </c>
      <c r="DO16" s="7">
        <v>2344699900</v>
      </c>
      <c r="DP16" s="7">
        <v>8715105930.4910088</v>
      </c>
      <c r="DQ16" s="7">
        <v>194701040987.76343</v>
      </c>
      <c r="DR16" s="7">
        <v>422538233529.83606</v>
      </c>
      <c r="DS16" s="7">
        <v>738629607846.87305</v>
      </c>
      <c r="DU16" s="7">
        <v>1729501999343.5103</v>
      </c>
      <c r="DV16" s="7">
        <v>3891755551.9413786</v>
      </c>
      <c r="DW16" s="7">
        <v>9616725366.3466396</v>
      </c>
      <c r="DX16" s="7">
        <v>1140215331077.9253</v>
      </c>
      <c r="DZ16" s="7">
        <v>78425934894.346085</v>
      </c>
      <c r="EC16" s="7">
        <v>1470725772176.7813</v>
      </c>
      <c r="EE16" s="7">
        <v>19486826979.928425</v>
      </c>
      <c r="EF16" s="7">
        <v>425963359.35532612</v>
      </c>
      <c r="EG16" s="7">
        <v>265381555686.50562</v>
      </c>
      <c r="EJ16" s="7">
        <v>722780701.12325084</v>
      </c>
      <c r="EK16" s="7">
        <v>192537971582.55756</v>
      </c>
      <c r="EM16" s="7">
        <v>2465493032.2587829</v>
      </c>
      <c r="EP16" s="7">
        <v>75187969.924812034</v>
      </c>
      <c r="EQ16" s="7">
        <v>89374237.288135603</v>
      </c>
      <c r="ER16" s="7">
        <v>81203226.913834542</v>
      </c>
      <c r="ES16" s="7">
        <v>22347844649.021862</v>
      </c>
      <c r="EU16" s="7">
        <v>140153748.24365649</v>
      </c>
      <c r="EV16" s="7">
        <v>2569200100</v>
      </c>
      <c r="EX16" s="7">
        <v>307047619.04761904</v>
      </c>
      <c r="EY16" s="7">
        <v>3706329864528.0942</v>
      </c>
      <c r="EZ16" s="7">
        <v>8030117555.6203251</v>
      </c>
      <c r="FA16" s="7">
        <v>912499950</v>
      </c>
      <c r="FB16" s="7">
        <v>45584823246.267021</v>
      </c>
      <c r="FF16" s="7">
        <v>837821911270.10229</v>
      </c>
      <c r="FG16" s="7">
        <v>936838994086.20984</v>
      </c>
      <c r="FH16" s="7">
        <v>100144499811.812</v>
      </c>
      <c r="FI16" s="7">
        <v>36073763303.985222</v>
      </c>
      <c r="FJ16" s="7">
        <v>16273253012.048193</v>
      </c>
      <c r="FK16" s="7">
        <v>65130587108.305229</v>
      </c>
      <c r="FM16" s="7">
        <v>84374541630.206161</v>
      </c>
      <c r="FO16" s="7">
        <v>7488574956.5888481</v>
      </c>
      <c r="FP16" s="7">
        <v>27081698249.179756</v>
      </c>
      <c r="FQ16" s="7">
        <v>5134367778.1446018</v>
      </c>
      <c r="FR16" s="7">
        <v>1163864529.0136471</v>
      </c>
      <c r="FS16" s="7">
        <v>9692000000</v>
      </c>
      <c r="FT16" s="7">
        <v>174913182995.6825</v>
      </c>
      <c r="FU16" s="7">
        <v>1905917553.1914895</v>
      </c>
      <c r="FV16" s="7">
        <v>943700547.77845407</v>
      </c>
      <c r="FW16" s="7">
        <v>429857320166.565</v>
      </c>
      <c r="FY16" s="7">
        <v>2502142444.1418176</v>
      </c>
      <c r="GA16" s="7">
        <v>702899155.98203349</v>
      </c>
      <c r="GB16" s="7">
        <v>31710657.725781139</v>
      </c>
      <c r="GC16" s="7">
        <v>24196018.376722816</v>
      </c>
      <c r="GD16" s="7">
        <v>13841885920.867641</v>
      </c>
      <c r="GE16" s="7">
        <v>5408293998.6513824</v>
      </c>
      <c r="GF16" s="7">
        <v>259117670925.78058</v>
      </c>
      <c r="GI16" s="7">
        <v>386968300</v>
      </c>
      <c r="GL16" s="7">
        <v>290635424017.81519</v>
      </c>
      <c r="GO16" s="7">
        <v>165930611.72901919</v>
      </c>
      <c r="GP16" s="7">
        <v>2875625000</v>
      </c>
      <c r="GQ16" s="7">
        <v>230257570746.10376</v>
      </c>
      <c r="GR16" s="7">
        <v>903871947953.7262</v>
      </c>
      <c r="GS16" s="7">
        <v>121181556.19596541</v>
      </c>
      <c r="GT16" s="7">
        <v>521687954573.14221</v>
      </c>
      <c r="GV16" s="7">
        <v>2701874663.6307182</v>
      </c>
      <c r="GZ16" s="7">
        <v>6242177798.3393793</v>
      </c>
      <c r="HA16" s="7">
        <v>523552815.11912727</v>
      </c>
      <c r="HC16" s="7">
        <v>1653062347.3637757</v>
      </c>
      <c r="HE16" s="7">
        <v>76859486837.655518</v>
      </c>
      <c r="HF16" s="7">
        <v>55271304000.000008</v>
      </c>
      <c r="HH16" s="7">
        <v>872977889163.73083</v>
      </c>
      <c r="HJ16" s="7">
        <v>563683660.31193972</v>
      </c>
      <c r="HK16" s="7">
        <v>345602025.37539285</v>
      </c>
      <c r="HR16" s="7">
        <v>333731874.37905079</v>
      </c>
      <c r="HT16" s="7">
        <v>444302221.26002657</v>
      </c>
      <c r="HU16" s="7">
        <v>7662996766.6680317</v>
      </c>
      <c r="HV16" s="7">
        <v>1560140359214.0786</v>
      </c>
      <c r="HX16" s="7">
        <v>542294864.81242955</v>
      </c>
      <c r="HY16" s="7">
        <v>946385104.96773088</v>
      </c>
      <c r="HZ16" s="7">
        <v>15162871287.128712</v>
      </c>
      <c r="IA16" s="7">
        <v>1093571441.5000002</v>
      </c>
      <c r="IB16" s="7">
        <v>70924006306.164276</v>
      </c>
      <c r="IC16" s="7">
        <v>22534253702.868641</v>
      </c>
      <c r="ID16" s="7">
        <v>972101724.99536824</v>
      </c>
      <c r="IF16" s="7">
        <v>12802281897.871157</v>
      </c>
      <c r="IG16" s="7">
        <v>3709185177012.0649</v>
      </c>
      <c r="IH16" s="7">
        <v>483033932.1357286</v>
      </c>
      <c r="II16" s="7">
        <v>6495784978.638545</v>
      </c>
      <c r="IJ16" s="7">
        <v>6324884129.3861713</v>
      </c>
      <c r="IK16" s="7">
        <v>1913793399.9999998</v>
      </c>
      <c r="IL16" s="7">
        <v>10994381894.798449</v>
      </c>
      <c r="IM16" s="7">
        <v>10082885603.066767</v>
      </c>
      <c r="IO16" s="7">
        <v>1299105240.7328506</v>
      </c>
      <c r="IQ16" s="7">
        <v>30483369632.18832</v>
      </c>
      <c r="IR16" s="7">
        <v>7002400000</v>
      </c>
      <c r="IT16" s="7">
        <v>15092052330.335241</v>
      </c>
      <c r="IU16" s="7">
        <v>889357059.52380955</v>
      </c>
      <c r="IX16" s="7">
        <v>3633402675461.8955</v>
      </c>
      <c r="IY16" s="7">
        <v>431254103.0464766</v>
      </c>
      <c r="IZ16" s="7">
        <v>793884368.04043734</v>
      </c>
      <c r="JC16" s="7">
        <v>290746157.14592123</v>
      </c>
      <c r="JD16" s="7">
        <v>103394104064.56796</v>
      </c>
      <c r="JE16" s="7">
        <v>14947391140.128422</v>
      </c>
      <c r="JF16" s="7">
        <v>3571666666.666667</v>
      </c>
      <c r="JG16" s="7">
        <v>1471913473.6003363</v>
      </c>
      <c r="JH16" s="7">
        <v>3693760000</v>
      </c>
      <c r="JI16" s="7">
        <v>55272108.843537413</v>
      </c>
      <c r="JJ16" s="7">
        <v>575230234.38705838</v>
      </c>
      <c r="JK16" s="7">
        <v>1442320000</v>
      </c>
      <c r="JO16" s="7">
        <v>96146370804.012909</v>
      </c>
      <c r="JQ16" s="7">
        <v>96178659252.992416</v>
      </c>
      <c r="JR16" s="7">
        <v>12964753902.468105</v>
      </c>
      <c r="JT16" s="7">
        <v>305299999.99999994</v>
      </c>
      <c r="JW16" s="7">
        <v>58567384058.800629</v>
      </c>
      <c r="JX16" s="7">
        <v>221902017.29106629</v>
      </c>
      <c r="JZ16" s="7">
        <v>36896278.223336965</v>
      </c>
      <c r="KA16" s="7">
        <v>3239488104.6009116</v>
      </c>
      <c r="KC16" s="7">
        <v>647199482.82798243</v>
      </c>
      <c r="KD16" s="7">
        <v>194305953646.4017</v>
      </c>
      <c r="KF16" s="7">
        <v>406479906.15965241</v>
      </c>
      <c r="KG16" s="7">
        <v>10838587357.74659</v>
      </c>
      <c r="KJ16" s="7">
        <v>271328852926.69635</v>
      </c>
      <c r="KN16" s="7">
        <v>103394104064.56796</v>
      </c>
      <c r="KO16" s="7">
        <v>96178659252.992447</v>
      </c>
      <c r="KP16" s="7">
        <v>1308799458.962842</v>
      </c>
      <c r="KQ16" s="7">
        <v>2730787476.2808352</v>
      </c>
      <c r="KR16" s="7">
        <v>25724381625.441696</v>
      </c>
      <c r="KU16" s="7">
        <v>1702521008.4033613</v>
      </c>
      <c r="KW16" s="7">
        <v>642140455074.4718</v>
      </c>
      <c r="KX16" s="7">
        <v>3964295672.5244441</v>
      </c>
      <c r="KY16" s="7">
        <v>1428549000000</v>
      </c>
      <c r="LA16" s="7">
        <v>30165373.621886488</v>
      </c>
      <c r="LB16" s="7">
        <v>19466279069.767441</v>
      </c>
      <c r="LD16" s="7">
        <v>351600000</v>
      </c>
      <c r="LG16" s="7">
        <v>4589203445204.4629</v>
      </c>
      <c r="LK16" s="7">
        <v>29293948126.801155</v>
      </c>
      <c r="LL16" s="7">
        <v>2268714285.7142859</v>
      </c>
      <c r="LM16" s="7">
        <v>3309353600</v>
      </c>
    </row>
    <row r="17" spans="1:325" s="7" customFormat="1" x14ac:dyDescent="0.3">
      <c r="A17" s="7" t="s">
        <v>92</v>
      </c>
      <c r="B17" s="7" t="s">
        <v>63</v>
      </c>
      <c r="C17" s="7">
        <v>11658722590.990019</v>
      </c>
      <c r="D17" s="7">
        <v>12400145221.594988</v>
      </c>
      <c r="E17" s="7">
        <v>13264015675.319344</v>
      </c>
      <c r="F17" s="7">
        <v>14260017387.049244</v>
      </c>
      <c r="G17" s="7">
        <v>15960106680.673218</v>
      </c>
      <c r="H17" s="7">
        <v>17371457607.937378</v>
      </c>
      <c r="I17" s="7">
        <v>18651883472.480846</v>
      </c>
      <c r="J17" s="7">
        <v>19992040788.45929</v>
      </c>
      <c r="K17" s="7">
        <v>21376353113.474991</v>
      </c>
      <c r="L17" s="7">
        <v>23710735894.702213</v>
      </c>
      <c r="M17" s="7">
        <v>26849173618.394512</v>
      </c>
      <c r="N17" s="7">
        <v>29981318394.868843</v>
      </c>
      <c r="O17" s="7">
        <v>37408626615.342316</v>
      </c>
      <c r="P17" s="7">
        <v>47999408507.555374</v>
      </c>
      <c r="Q17" s="7">
        <v>56333063690.969345</v>
      </c>
      <c r="R17" s="7">
        <v>66029811341.450043</v>
      </c>
      <c r="S17" s="7">
        <v>71494607105.538147</v>
      </c>
      <c r="T17" s="7">
        <v>83283407090.602142</v>
      </c>
      <c r="U17" s="7">
        <v>101788571282.18266</v>
      </c>
      <c r="V17" s="7">
        <v>116938177352.77931</v>
      </c>
      <c r="W17" s="7">
        <v>127508322941.09532</v>
      </c>
      <c r="X17" s="7">
        <v>105290713602.7814</v>
      </c>
      <c r="Y17" s="7">
        <v>92588982518.099945</v>
      </c>
      <c r="Z17" s="7">
        <v>87650998816.568039</v>
      </c>
      <c r="AA17" s="7">
        <v>83795759983.244904</v>
      </c>
      <c r="AB17" s="7">
        <v>86730120728.310349</v>
      </c>
      <c r="AC17" s="7">
        <v>120661334386.85211</v>
      </c>
      <c r="AD17" s="7">
        <v>150194219665.04593</v>
      </c>
      <c r="AE17" s="7">
        <v>163168007789.35822</v>
      </c>
      <c r="AF17" s="7">
        <v>165100250614.25061</v>
      </c>
      <c r="AG17" s="7">
        <v>206431036697.24771</v>
      </c>
      <c r="AH17" s="7">
        <v>211638016538.68872</v>
      </c>
      <c r="AI17" s="7">
        <v>236038607528.23087</v>
      </c>
      <c r="AJ17" s="7">
        <v>225924893540.11194</v>
      </c>
      <c r="AK17" s="7">
        <v>246195171328.67133</v>
      </c>
      <c r="AL17" s="7">
        <v>289567597153.80408</v>
      </c>
      <c r="AM17" s="7">
        <v>281357654723.12708</v>
      </c>
      <c r="AN17" s="7">
        <v>254813937753.72122</v>
      </c>
      <c r="AO17" s="7">
        <v>260602356079.12869</v>
      </c>
      <c r="AP17" s="7">
        <v>260202429149.79758</v>
      </c>
      <c r="AQ17" s="7">
        <v>237904919845.21838</v>
      </c>
      <c r="AR17" s="7">
        <v>237841610738.25504</v>
      </c>
      <c r="AS17" s="7">
        <v>258860342555.99472</v>
      </c>
      <c r="AT17" s="7">
        <v>319003386004.51465</v>
      </c>
      <c r="AU17" s="7">
        <v>370885274397.81476</v>
      </c>
      <c r="AV17" s="7">
        <v>387365999253.82416</v>
      </c>
      <c r="AW17" s="7">
        <v>409813072387.4043</v>
      </c>
      <c r="AX17" s="7">
        <v>471821790309.33478</v>
      </c>
      <c r="AY17" s="7">
        <v>518626043650.2124</v>
      </c>
      <c r="AZ17" s="7">
        <v>484552653514.86523</v>
      </c>
      <c r="BA17" s="7">
        <v>483548693409.33661</v>
      </c>
      <c r="BB17" s="7">
        <v>527008036846.81085</v>
      </c>
      <c r="BC17" s="7">
        <v>497884088082.65094</v>
      </c>
      <c r="BD17" s="7">
        <v>520117140495.05865</v>
      </c>
      <c r="BE17" s="7">
        <v>531750903174.68604</v>
      </c>
      <c r="BF17" s="7">
        <v>454991318727.90656</v>
      </c>
      <c r="BG17" s="7">
        <v>466365727353.84998</v>
      </c>
      <c r="BI17" s="7" t="s">
        <v>18</v>
      </c>
      <c r="BK17" s="7">
        <v>2155555497.7777777</v>
      </c>
      <c r="BN17" s="7">
        <v>186558696.27920392</v>
      </c>
      <c r="BO17" s="7">
        <v>105145803084.36397</v>
      </c>
      <c r="BQ17" s="7">
        <v>72436777342.455414</v>
      </c>
      <c r="BU17" s="7">
        <v>88906411201.179077</v>
      </c>
      <c r="BV17" s="7">
        <v>35104529078.327446</v>
      </c>
      <c r="BX17" s="7">
        <v>345263492.06349206</v>
      </c>
      <c r="BY17" s="7">
        <v>56333063690.969345</v>
      </c>
      <c r="BZ17" s="7">
        <v>554654786.96510708</v>
      </c>
      <c r="CA17" s="7">
        <v>751133642.64746082</v>
      </c>
      <c r="CB17" s="7">
        <v>12512460519.708763</v>
      </c>
      <c r="CE17" s="7">
        <v>632399999.99999988</v>
      </c>
      <c r="CH17" s="7">
        <v>103216374.26900585</v>
      </c>
      <c r="CI17" s="7">
        <v>312600000</v>
      </c>
      <c r="CJ17" s="7">
        <v>2100249875.0624688</v>
      </c>
      <c r="CK17" s="7">
        <v>105136007528.75961</v>
      </c>
      <c r="CM17" s="7">
        <v>1073577085.6415936</v>
      </c>
      <c r="CO17" s="7">
        <v>306033848.41795439</v>
      </c>
      <c r="CP17" s="7">
        <v>281398668.16061342</v>
      </c>
      <c r="CQ17" s="7">
        <v>160408697648.26175</v>
      </c>
      <c r="CU17" s="7">
        <v>16210404183.535763</v>
      </c>
      <c r="CV17" s="7">
        <v>144182133387.7218</v>
      </c>
      <c r="CW17" s="7">
        <v>3070151901.0638347</v>
      </c>
      <c r="CX17" s="7">
        <v>2255496995.4937835</v>
      </c>
      <c r="CY17" s="7">
        <v>9596960174.3436527</v>
      </c>
      <c r="CZ17" s="7">
        <v>585364635.35474765</v>
      </c>
      <c r="DA17" s="7">
        <v>12370029583.641897</v>
      </c>
      <c r="DD17" s="7">
        <v>1666544754.0983608</v>
      </c>
      <c r="DE17" s="7">
        <v>6720764011.5795584</v>
      </c>
      <c r="DF17" s="7">
        <v>11405957317.073172</v>
      </c>
      <c r="DK17" s="7">
        <v>443618642959.71582</v>
      </c>
      <c r="DN17" s="7">
        <v>34160363582.667477</v>
      </c>
      <c r="DO17" s="7">
        <v>2925600000</v>
      </c>
      <c r="DP17" s="7">
        <v>13209713643.321854</v>
      </c>
      <c r="DQ17" s="7">
        <v>219659412580.45892</v>
      </c>
      <c r="DR17" s="7">
        <v>592504417822.07361</v>
      </c>
      <c r="DS17" s="7">
        <v>850486001086.15479</v>
      </c>
      <c r="DU17" s="7">
        <v>1954079227218.9397</v>
      </c>
      <c r="DV17" s="7">
        <v>6599259420.9960489</v>
      </c>
      <c r="DW17" s="7">
        <v>9015166839.8088512</v>
      </c>
      <c r="DX17" s="7">
        <v>1292913189870.3503</v>
      </c>
      <c r="DZ17" s="7">
        <v>97009800115.373535</v>
      </c>
      <c r="EC17" s="7">
        <v>1652902769120.7295</v>
      </c>
      <c r="EE17" s="7">
        <v>24867278714.353237</v>
      </c>
      <c r="EF17" s="7">
        <v>558589870.90367424</v>
      </c>
      <c r="EG17" s="7">
        <v>286526186579.37811</v>
      </c>
      <c r="EJ17" s="7">
        <v>1544216003.9841001</v>
      </c>
      <c r="EK17" s="7">
        <v>206131369798.97147</v>
      </c>
      <c r="EM17" s="7">
        <v>2894409912.1708994</v>
      </c>
      <c r="EP17" s="7">
        <v>95797533.461920619</v>
      </c>
      <c r="EQ17" s="7">
        <v>98775328.947368413</v>
      </c>
      <c r="ER17" s="7">
        <v>94159862.707369089</v>
      </c>
      <c r="ES17" s="7">
        <v>25351305681.818184</v>
      </c>
      <c r="EU17" s="7">
        <v>169918948.62918174</v>
      </c>
      <c r="EV17" s="7">
        <v>3161499900</v>
      </c>
      <c r="EX17" s="7">
        <v>433954545.45454544</v>
      </c>
      <c r="EY17" s="7">
        <v>4181857989900.2617</v>
      </c>
      <c r="EZ17" s="7">
        <v>9388663645.7588043</v>
      </c>
      <c r="FA17" s="7">
        <v>1034500000</v>
      </c>
      <c r="FB17" s="7">
        <v>56142116082.677467</v>
      </c>
      <c r="FF17" s="7">
        <v>1057251132057.0342</v>
      </c>
      <c r="FG17" s="7">
        <v>1191684644930.4714</v>
      </c>
      <c r="FH17" s="7">
        <v>135889407708.47931</v>
      </c>
      <c r="FI17" s="7">
        <v>52387318527.908592</v>
      </c>
      <c r="FJ17" s="7">
        <v>25802409638.554211</v>
      </c>
      <c r="FK17" s="7">
        <v>84317852974.6353</v>
      </c>
      <c r="FM17" s="7">
        <v>98198276856.620941</v>
      </c>
      <c r="FO17" s="7">
        <v>7904673172.52808</v>
      </c>
      <c r="FP17" s="7">
        <v>46209092072.458412</v>
      </c>
      <c r="FQ17" s="7">
        <v>11516762614.290552</v>
      </c>
      <c r="FR17" s="7">
        <v>1527559579.7898948</v>
      </c>
      <c r="FS17" s="7">
        <v>13986250000</v>
      </c>
      <c r="FT17" s="7">
        <v>198906211372.43225</v>
      </c>
      <c r="FU17" s="7">
        <v>2375096249.0375094</v>
      </c>
      <c r="FV17" s="7">
        <v>1197454206.7680845</v>
      </c>
      <c r="FW17" s="7">
        <v>477155786487.7218</v>
      </c>
      <c r="FY17" s="7">
        <v>2973309272.0298629</v>
      </c>
      <c r="GA17" s="7">
        <v>588443893.6897732</v>
      </c>
      <c r="GB17" s="7">
        <v>85637174.372213095</v>
      </c>
      <c r="GC17" s="7">
        <v>31514856.30784218</v>
      </c>
      <c r="GD17" s="7">
        <v>19482038222.859543</v>
      </c>
      <c r="GE17" s="7">
        <v>13004774556.616644</v>
      </c>
      <c r="GF17" s="7">
        <v>344587170087.19141</v>
      </c>
      <c r="GI17" s="7">
        <v>486955000</v>
      </c>
      <c r="GL17" s="7">
        <v>377414609274.58502</v>
      </c>
      <c r="GO17" s="7">
        <v>193983720.46186894</v>
      </c>
      <c r="GP17" s="7">
        <v>3574586466.1654134</v>
      </c>
      <c r="GQ17" s="7">
        <v>295746915764.23761</v>
      </c>
      <c r="GR17" s="7">
        <v>1155364728140.9639</v>
      </c>
      <c r="GS17" s="7">
        <v>150846210.44885945</v>
      </c>
      <c r="GT17" s="7">
        <v>614358488985.02344</v>
      </c>
      <c r="GV17" s="7">
        <v>3295861019.0555096</v>
      </c>
      <c r="GZ17" s="7">
        <v>7675408485.5142117</v>
      </c>
      <c r="HA17" s="7">
        <v>563939670.70441937</v>
      </c>
      <c r="HC17" s="7">
        <v>1917508190.0468938</v>
      </c>
      <c r="HE17" s="7">
        <v>140509090225.56085</v>
      </c>
      <c r="HF17" s="7">
        <v>71976544000</v>
      </c>
      <c r="HH17" s="7">
        <v>1118745885064.3459</v>
      </c>
      <c r="HJ17" s="7">
        <v>538747268.33335614</v>
      </c>
      <c r="HK17" s="7">
        <v>376094108.47533131</v>
      </c>
      <c r="HR17" s="7">
        <v>414772351.8806901</v>
      </c>
      <c r="HT17" s="7">
        <v>548618789.94422996</v>
      </c>
      <c r="HU17" s="7">
        <v>9496074114.0791836</v>
      </c>
      <c r="HV17" s="7">
        <v>1709546297648.2617</v>
      </c>
      <c r="HX17" s="7">
        <v>637400199.11048937</v>
      </c>
      <c r="HY17" s="7">
        <v>1026137112.4370685</v>
      </c>
      <c r="HZ17" s="7">
        <v>24846641318.124207</v>
      </c>
      <c r="IA17" s="7">
        <v>1520900045.1428571</v>
      </c>
      <c r="IB17" s="7">
        <v>86129928026.887451</v>
      </c>
      <c r="IC17" s="7">
        <v>27145693810.134125</v>
      </c>
      <c r="ID17" s="7">
        <v>1217953546.9760365</v>
      </c>
      <c r="IF17" s="7">
        <v>13940981798.124657</v>
      </c>
      <c r="IG17" s="7">
        <v>4158280828935.9751</v>
      </c>
      <c r="IH17" s="7">
        <v>1645917776.491025</v>
      </c>
      <c r="II17" s="7">
        <v>11967802921.962193</v>
      </c>
      <c r="IJ17" s="7">
        <v>8773030424.242424</v>
      </c>
      <c r="IK17" s="7">
        <v>2188307600</v>
      </c>
      <c r="IL17" s="7">
        <v>13858441211.219637</v>
      </c>
      <c r="IM17" s="7">
        <v>13781139969.651882</v>
      </c>
      <c r="IO17" s="7">
        <v>1467346059.9971294</v>
      </c>
      <c r="IQ17" s="7">
        <v>43595337802.23465</v>
      </c>
      <c r="IR17" s="7">
        <v>7684800000</v>
      </c>
      <c r="IT17" s="7">
        <v>17514112075.769535</v>
      </c>
      <c r="IU17" s="7">
        <v>1199618980.1587303</v>
      </c>
      <c r="IX17" s="7">
        <v>4057572289102.5557</v>
      </c>
      <c r="IY17" s="7">
        <v>555337985.68299127</v>
      </c>
      <c r="IZ17" s="7">
        <v>2401403227.4408469</v>
      </c>
      <c r="JC17" s="7">
        <v>308458423.18385428</v>
      </c>
      <c r="JD17" s="7">
        <v>125253027719.481</v>
      </c>
      <c r="JE17" s="7">
        <v>45412957746.478867</v>
      </c>
      <c r="JF17" s="7">
        <v>4595000000.000001</v>
      </c>
      <c r="JG17" s="7">
        <v>1658273721.2858746</v>
      </c>
      <c r="JH17" s="7">
        <v>5216773825.9949551</v>
      </c>
      <c r="JI17" s="7">
        <v>84539332.282561973</v>
      </c>
      <c r="JJ17" s="7">
        <v>648590642.93988848</v>
      </c>
      <c r="JK17" s="7">
        <v>1665880000</v>
      </c>
      <c r="JO17" s="7">
        <v>126013152393.22614</v>
      </c>
      <c r="JQ17" s="7">
        <v>126049492057.76765</v>
      </c>
      <c r="JR17" s="7">
        <v>20152451259.246971</v>
      </c>
      <c r="JT17" s="7">
        <v>368600000</v>
      </c>
      <c r="JW17" s="7">
        <v>65082581294.769562</v>
      </c>
      <c r="JX17" s="7">
        <v>264311994.11331862</v>
      </c>
      <c r="JZ17" s="7">
        <v>43134498.693217747</v>
      </c>
      <c r="KA17" s="7">
        <v>5159557176.250124</v>
      </c>
      <c r="KC17" s="7">
        <v>652532796.06664038</v>
      </c>
      <c r="KD17" s="7">
        <v>219213679712.87271</v>
      </c>
      <c r="KF17" s="7">
        <v>560437742.59497213</v>
      </c>
      <c r="KG17" s="7">
        <v>13703000530.058748</v>
      </c>
      <c r="KJ17" s="7">
        <v>355626000606.87396</v>
      </c>
      <c r="KN17" s="7">
        <v>125253027719.481</v>
      </c>
      <c r="KO17" s="7">
        <v>126049492057.76768</v>
      </c>
      <c r="KP17" s="7">
        <v>2042031901.4221702</v>
      </c>
      <c r="KQ17" s="7">
        <v>3545933562.4284077</v>
      </c>
      <c r="KR17" s="7">
        <v>35599913836.432823</v>
      </c>
      <c r="KU17" s="7">
        <v>2100142653.3523538</v>
      </c>
      <c r="KW17" s="7">
        <v>822217878924.84436</v>
      </c>
      <c r="KX17" s="7">
        <v>4090209681.9717207</v>
      </c>
      <c r="KY17" s="7">
        <v>1548825000000</v>
      </c>
      <c r="LA17" s="7">
        <v>32924215.858172603</v>
      </c>
      <c r="LB17" s="7">
        <v>28985627906.976746</v>
      </c>
      <c r="LD17" s="7">
        <v>395400000</v>
      </c>
      <c r="LG17" s="7">
        <v>5292853388114.957</v>
      </c>
      <c r="LK17" s="7">
        <v>36806475349.521706</v>
      </c>
      <c r="LL17" s="7">
        <v>3121833333.3333335</v>
      </c>
      <c r="LM17" s="7">
        <v>3982161400</v>
      </c>
    </row>
    <row r="18" spans="1:325" s="7" customFormat="1" x14ac:dyDescent="0.3">
      <c r="A18" s="7" t="s">
        <v>94</v>
      </c>
      <c r="B18" s="7" t="s">
        <v>63</v>
      </c>
      <c r="C18" s="7">
        <v>226195579.35701001</v>
      </c>
      <c r="D18" s="7">
        <v>235668222.42998353</v>
      </c>
      <c r="E18" s="7">
        <v>236434906.75426987</v>
      </c>
      <c r="F18" s="7">
        <v>253927646.47590935</v>
      </c>
      <c r="G18" s="7">
        <v>269818988.25926268</v>
      </c>
      <c r="H18" s="7">
        <v>289908720.64862245</v>
      </c>
      <c r="I18" s="7">
        <v>302925280.7735641</v>
      </c>
      <c r="J18" s="7">
        <v>306222000.40731555</v>
      </c>
      <c r="K18" s="7">
        <v>326323097.35596395</v>
      </c>
      <c r="L18" s="7">
        <v>330748211.45973659</v>
      </c>
      <c r="M18" s="7">
        <v>333627758.15466613</v>
      </c>
      <c r="N18" s="7">
        <v>335072975.21576577</v>
      </c>
      <c r="O18" s="7">
        <v>410331900.95053083</v>
      </c>
      <c r="P18" s="7">
        <v>504376035.7164008</v>
      </c>
      <c r="Q18" s="7">
        <v>554654786.96510708</v>
      </c>
      <c r="R18" s="7">
        <v>676870140.34152865</v>
      </c>
      <c r="S18" s="7">
        <v>698408244.38534343</v>
      </c>
      <c r="T18" s="7">
        <v>750049739.15223765</v>
      </c>
      <c r="U18" s="7">
        <v>928843304.78396535</v>
      </c>
      <c r="V18" s="7">
        <v>1186231265.1841657</v>
      </c>
      <c r="W18" s="7">
        <v>1405251547.2388248</v>
      </c>
      <c r="X18" s="7">
        <v>1291119965.1126204</v>
      </c>
      <c r="Y18" s="7">
        <v>1267778489.0307946</v>
      </c>
      <c r="Z18" s="7">
        <v>1095348302.9186547</v>
      </c>
      <c r="AA18" s="7">
        <v>1051133927.0000894</v>
      </c>
      <c r="AB18" s="7">
        <v>1045712703.0269575</v>
      </c>
      <c r="AC18" s="7">
        <v>1336102040.7102506</v>
      </c>
      <c r="AD18" s="7">
        <v>1562412030.3483834</v>
      </c>
      <c r="AE18" s="7">
        <v>1620246187.15171</v>
      </c>
      <c r="AF18" s="7">
        <v>1502294411.4620214</v>
      </c>
      <c r="AG18" s="7">
        <v>1959965243.7626901</v>
      </c>
      <c r="AH18" s="7">
        <v>1986437859.9034622</v>
      </c>
      <c r="AI18" s="7">
        <v>1695315305.7030787</v>
      </c>
      <c r="AJ18" s="7">
        <v>2274557914.074811</v>
      </c>
      <c r="AK18" s="7">
        <v>1598075932.3543191</v>
      </c>
      <c r="AL18" s="7">
        <v>2169627250.9337907</v>
      </c>
      <c r="AM18" s="7">
        <v>2361116587.8607941</v>
      </c>
      <c r="AN18" s="7">
        <v>2268301537.6512799</v>
      </c>
      <c r="AO18" s="7">
        <v>2455092582.3092666</v>
      </c>
      <c r="AP18" s="7">
        <v>2689787917.5071068</v>
      </c>
      <c r="AQ18" s="7">
        <v>2569186642.8699942</v>
      </c>
      <c r="AR18" s="7">
        <v>2680213931.4647183</v>
      </c>
      <c r="AS18" s="7">
        <v>3054571081.6911964</v>
      </c>
      <c r="AT18" s="7">
        <v>3905366187.8701715</v>
      </c>
      <c r="AU18" s="7">
        <v>4521424807.225194</v>
      </c>
      <c r="AV18" s="7">
        <v>4803702821.080554</v>
      </c>
      <c r="AW18" s="7">
        <v>5142380779.4410343</v>
      </c>
      <c r="AX18" s="7">
        <v>5969535131.5801554</v>
      </c>
      <c r="AY18" s="7">
        <v>7132787396.6654711</v>
      </c>
      <c r="AZ18" s="7">
        <v>7097198711.6102266</v>
      </c>
      <c r="BA18" s="7">
        <v>6970240895.4988823</v>
      </c>
      <c r="BB18" s="7">
        <v>7814081155.6498775</v>
      </c>
      <c r="BC18" s="7">
        <v>8152554487.3132086</v>
      </c>
      <c r="BD18" s="7">
        <v>9156748441.4217472</v>
      </c>
      <c r="BE18" s="7">
        <v>9707432015.6144123</v>
      </c>
      <c r="BF18" s="7">
        <v>8290986804.4524508</v>
      </c>
      <c r="BG18" s="7">
        <v>8583031398.2167521</v>
      </c>
      <c r="BI18" s="7" t="s">
        <v>19</v>
      </c>
      <c r="BK18" s="7">
        <v>2366666615.5555558</v>
      </c>
      <c r="BN18" s="7">
        <v>220127246.37681162</v>
      </c>
      <c r="BO18" s="7">
        <v>116337021938.32707</v>
      </c>
      <c r="BP18" s="7">
        <v>14720672506.500393</v>
      </c>
      <c r="BQ18" s="7">
        <v>52438647921.9226</v>
      </c>
      <c r="BU18" s="7">
        <v>97226546497.337158</v>
      </c>
      <c r="BV18" s="7">
        <v>39962704274.314606</v>
      </c>
      <c r="BX18" s="7">
        <v>420986666.66666669</v>
      </c>
      <c r="BY18" s="7">
        <v>66029811341.450043</v>
      </c>
      <c r="BZ18" s="7">
        <v>676870140.34152865</v>
      </c>
      <c r="CA18" s="7">
        <v>939972703.4630208</v>
      </c>
      <c r="CB18" s="7">
        <v>19448348073.456512</v>
      </c>
      <c r="CE18" s="7">
        <v>596200000.00000012</v>
      </c>
      <c r="CH18" s="7">
        <v>118066298.34254141</v>
      </c>
      <c r="CI18" s="7">
        <v>345000000</v>
      </c>
      <c r="CJ18" s="7">
        <v>2404697651.1744127</v>
      </c>
      <c r="CK18" s="7">
        <v>123709376567.89029</v>
      </c>
      <c r="CM18" s="7">
        <v>1168304305.6551259</v>
      </c>
      <c r="CO18" s="7">
        <v>355172413.7931034</v>
      </c>
      <c r="CP18" s="7">
        <v>378660016.26593637</v>
      </c>
      <c r="CQ18" s="7">
        <v>173834029787.65237</v>
      </c>
      <c r="CU18" s="7">
        <v>7622217352.3421583</v>
      </c>
      <c r="CV18" s="7">
        <v>163431551779.76126</v>
      </c>
      <c r="CW18" s="7">
        <v>3893839190.2680612</v>
      </c>
      <c r="CX18" s="7">
        <v>2752771043.8860874</v>
      </c>
      <c r="CY18" s="7">
        <v>10237343153.431078</v>
      </c>
      <c r="CZ18" s="7">
        <v>767102679.0186218</v>
      </c>
      <c r="DA18" s="7">
        <v>13098633901.867271</v>
      </c>
      <c r="DD18" s="7">
        <v>1960863465.5775962</v>
      </c>
      <c r="DE18" s="7">
        <v>7864013356.2959099</v>
      </c>
      <c r="DF18" s="7">
        <v>13027415243.902439</v>
      </c>
      <c r="DI18" s="7">
        <v>489914760.68280709</v>
      </c>
      <c r="DK18" s="7">
        <v>488780155338.26215</v>
      </c>
      <c r="DN18" s="7">
        <v>40474400473.356308</v>
      </c>
      <c r="DO18" s="7">
        <v>3599300099.9999995</v>
      </c>
      <c r="DP18" s="7">
        <v>15557934268.496481</v>
      </c>
      <c r="DQ18" s="7">
        <v>246944087318.74057</v>
      </c>
      <c r="DR18" s="7">
        <v>636292930399.37268</v>
      </c>
      <c r="DS18" s="7">
        <v>931183199853.37158</v>
      </c>
      <c r="DU18" s="7">
        <v>2282879504237.6172</v>
      </c>
      <c r="DV18" s="7">
        <v>7731677256.8098249</v>
      </c>
      <c r="DW18" s="7">
        <v>11437965585.269619</v>
      </c>
      <c r="DX18" s="7">
        <v>1499292682301.1006</v>
      </c>
      <c r="DZ18" s="7">
        <v>114465300289.85509</v>
      </c>
      <c r="EC18" s="7">
        <v>1926973312297.3542</v>
      </c>
      <c r="EE18" s="7">
        <v>29494515597.219975</v>
      </c>
      <c r="EF18" s="7">
        <v>684268280.81275094</v>
      </c>
      <c r="EG18" s="7">
        <v>362000917852.22583</v>
      </c>
      <c r="EJ18" s="7">
        <v>2157592936.6071215</v>
      </c>
      <c r="EK18" s="7">
        <v>241756637168.14157</v>
      </c>
      <c r="EM18" s="7">
        <v>2810106390.1061845</v>
      </c>
      <c r="EP18" s="7">
        <v>115182522.1238938</v>
      </c>
      <c r="EQ18" s="7">
        <v>108985740.15938181</v>
      </c>
      <c r="ER18" s="7">
        <v>104295643.38843696</v>
      </c>
      <c r="ES18" s="7">
        <v>28525872476.089264</v>
      </c>
      <c r="EU18" s="7">
        <v>211194305.70299855</v>
      </c>
      <c r="EV18" s="7">
        <v>3645900000</v>
      </c>
      <c r="EX18" s="7">
        <v>494791666.66666669</v>
      </c>
      <c r="EY18" s="7">
        <v>4663456510509.835</v>
      </c>
      <c r="EZ18" s="7">
        <v>10048022369.914087</v>
      </c>
      <c r="FA18" s="7">
        <v>1124000000</v>
      </c>
      <c r="FB18" s="7">
        <v>63535307034.336464</v>
      </c>
      <c r="FF18" s="7">
        <v>1142724094223.043</v>
      </c>
      <c r="FG18" s="7">
        <v>1303667274768.4185</v>
      </c>
      <c r="FH18" s="7">
        <v>162649110156.03534</v>
      </c>
      <c r="FI18" s="7">
        <v>60251909395.515541</v>
      </c>
      <c r="FJ18" s="7">
        <v>30463855421.686749</v>
      </c>
      <c r="FK18" s="7">
        <v>103845586044.6198</v>
      </c>
      <c r="FM18" s="7">
        <v>97159222024.136429</v>
      </c>
      <c r="FO18" s="7">
        <v>9493191637.6306629</v>
      </c>
      <c r="FP18" s="7">
        <v>51776222349.851837</v>
      </c>
      <c r="FQ18" s="7">
        <v>13458516762.614292</v>
      </c>
      <c r="FR18" s="7">
        <v>1418360312.2966819</v>
      </c>
      <c r="FS18" s="7">
        <v>13028166666.666668</v>
      </c>
      <c r="FT18" s="7">
        <v>226944778173.19098</v>
      </c>
      <c r="FU18" s="7">
        <v>2860411285.8871412</v>
      </c>
      <c r="FV18" s="7">
        <v>1363039399.6247654</v>
      </c>
      <c r="FW18" s="7">
        <v>518855814542.72833</v>
      </c>
      <c r="FY18" s="7">
        <v>3259344935.7535672</v>
      </c>
      <c r="GB18" s="7">
        <v>55081816.991752848</v>
      </c>
      <c r="GC18" s="7">
        <v>33364055.299539171</v>
      </c>
      <c r="GD18" s="7">
        <v>21704752066.115704</v>
      </c>
      <c r="GE18" s="7">
        <v>12024138275.86207</v>
      </c>
      <c r="GF18" s="7">
        <v>371280813794.00574</v>
      </c>
      <c r="GI18" s="7">
        <v>577549300</v>
      </c>
      <c r="GL18" s="7">
        <v>395907967532.81958</v>
      </c>
      <c r="GO18" s="7">
        <v>246387479.17715877</v>
      </c>
      <c r="GP18" s="7">
        <v>3791298145.5064192</v>
      </c>
      <c r="GQ18" s="7">
        <v>328315078089.78748</v>
      </c>
      <c r="GR18" s="7">
        <v>1278200898264.9653</v>
      </c>
      <c r="GS18" s="7">
        <v>149560513.86071667</v>
      </c>
      <c r="GT18" s="7">
        <v>675062859972.60779</v>
      </c>
      <c r="GV18" s="7">
        <v>3233431611.2756391</v>
      </c>
      <c r="GZ18" s="7">
        <v>8984824182.6033306</v>
      </c>
      <c r="HA18" s="7">
        <v>711922994.22554493</v>
      </c>
      <c r="HC18" s="7">
        <v>2283049233.2858095</v>
      </c>
      <c r="HE18" s="7">
        <v>153634644912.12524</v>
      </c>
      <c r="HF18" s="7">
        <v>88003984000</v>
      </c>
      <c r="HH18" s="7">
        <v>1236174910742.0474</v>
      </c>
      <c r="HJ18" s="7">
        <v>830710615.17995417</v>
      </c>
      <c r="HK18" s="7">
        <v>474620439.5849604</v>
      </c>
      <c r="HR18" s="7">
        <v>475916514.74578547</v>
      </c>
      <c r="HT18" s="7">
        <v>613196872.5607388</v>
      </c>
      <c r="HU18" s="7">
        <v>9298800799.4670219</v>
      </c>
      <c r="HV18" s="7">
        <v>1863102029787.6526</v>
      </c>
      <c r="HX18" s="7">
        <v>816647865.8314296</v>
      </c>
      <c r="HY18" s="7">
        <v>1048690931.5405966</v>
      </c>
      <c r="HZ18" s="7">
        <v>27778934624.697338</v>
      </c>
      <c r="IA18" s="7">
        <v>1590428522.6428573</v>
      </c>
      <c r="IB18" s="7">
        <v>98970041042.174973</v>
      </c>
      <c r="IC18" s="7">
        <v>32877805200.022961</v>
      </c>
      <c r="ID18" s="7">
        <v>1575789254.4693799</v>
      </c>
      <c r="IF18" s="7">
        <v>12861983284.391235</v>
      </c>
      <c r="IG18" s="7">
        <v>4658825077592.4375</v>
      </c>
      <c r="IH18" s="7">
        <v>2096699189.345686</v>
      </c>
      <c r="II18" s="7">
        <v>13355843219.895723</v>
      </c>
      <c r="IJ18" s="7">
        <v>11340000242.424242</v>
      </c>
      <c r="IK18" s="7">
        <v>2435304100</v>
      </c>
      <c r="IL18" s="7">
        <v>16877163792.128395</v>
      </c>
      <c r="IM18" s="7">
        <v>14893969287.655735</v>
      </c>
      <c r="IO18" s="7">
        <v>1356591176.8556094</v>
      </c>
      <c r="IQ18" s="7">
        <v>49542343893.668312</v>
      </c>
      <c r="IR18" s="7">
        <v>8198300000</v>
      </c>
      <c r="IT18" s="7">
        <v>19349512941.176472</v>
      </c>
      <c r="IU18" s="7">
        <v>1351889403.1746032</v>
      </c>
      <c r="IW18" s="7">
        <v>1119628254.450974</v>
      </c>
      <c r="IX18" s="7">
        <v>4546348912848.5918</v>
      </c>
      <c r="IY18" s="7">
        <v>690319754.91119242</v>
      </c>
      <c r="IZ18" s="7">
        <v>2512784033.3782787</v>
      </c>
      <c r="JC18" s="7">
        <v>571863295.74012244</v>
      </c>
      <c r="JD18" s="7">
        <v>134416247893.55444</v>
      </c>
      <c r="JE18" s="7">
        <v>46773368205.594727</v>
      </c>
      <c r="JF18" s="7">
        <v>5598000000</v>
      </c>
      <c r="JG18" s="7">
        <v>2235746644.7423372</v>
      </c>
      <c r="JH18" s="7">
        <v>5633386679.7981043</v>
      </c>
      <c r="JI18" s="7">
        <v>74617096.478596672</v>
      </c>
      <c r="JJ18" s="7">
        <v>679335901.11745071</v>
      </c>
      <c r="JK18" s="7">
        <v>1884120100</v>
      </c>
      <c r="JO18" s="7">
        <v>138582808945.70181</v>
      </c>
      <c r="JQ18" s="7">
        <v>138623192435.06293</v>
      </c>
      <c r="JR18" s="7">
        <v>22936619953.578018</v>
      </c>
      <c r="JT18" s="7">
        <v>465000000</v>
      </c>
      <c r="JW18" s="7">
        <v>81716751697.895096</v>
      </c>
      <c r="JX18" s="7">
        <v>288302907.36984444</v>
      </c>
      <c r="JZ18" s="7">
        <v>47803145.956030257</v>
      </c>
      <c r="KA18" s="7">
        <v>6826980766.8047972</v>
      </c>
      <c r="KC18" s="7">
        <v>864602103.30307376</v>
      </c>
      <c r="KD18" s="7">
        <v>246442988390.71841</v>
      </c>
      <c r="KF18" s="7">
        <v>617321669.39087665</v>
      </c>
      <c r="KG18" s="7">
        <v>14882747955.032803</v>
      </c>
      <c r="KJ18" s="7">
        <v>371930862643.50012</v>
      </c>
      <c r="KM18" s="7">
        <v>32506741.720120434</v>
      </c>
      <c r="KN18" s="7">
        <v>134416247893.55444</v>
      </c>
      <c r="KO18" s="7">
        <v>138623192435.06296</v>
      </c>
      <c r="KP18" s="7">
        <v>2442667573.0482073</v>
      </c>
      <c r="KQ18" s="7">
        <v>4328610489.6843157</v>
      </c>
      <c r="KR18" s="7">
        <v>44633707242.76416</v>
      </c>
      <c r="KU18" s="7">
        <v>2359555555.5555558</v>
      </c>
      <c r="KW18" s="7">
        <v>906913549605.54016</v>
      </c>
      <c r="KX18" s="7">
        <v>3538283322.0772595</v>
      </c>
      <c r="KY18" s="7">
        <v>1688923000000</v>
      </c>
      <c r="LA18" s="7">
        <v>33237164.71564199</v>
      </c>
      <c r="LB18" s="7">
        <v>31303581395.348839</v>
      </c>
      <c r="LD18" s="7">
        <v>399800000</v>
      </c>
      <c r="LG18" s="7">
        <v>5893742093012.7637</v>
      </c>
      <c r="LK18" s="7">
        <v>38114942528.735626</v>
      </c>
      <c r="LL18" s="7">
        <v>2618666666.666667</v>
      </c>
      <c r="LM18" s="7">
        <v>4371300700</v>
      </c>
    </row>
    <row r="19" spans="1:325" s="7" customFormat="1" x14ac:dyDescent="0.3">
      <c r="A19" s="7" t="s">
        <v>96</v>
      </c>
      <c r="B19" s="7" t="s">
        <v>63</v>
      </c>
      <c r="C19" s="7">
        <v>330442817.16885859</v>
      </c>
      <c r="D19" s="7">
        <v>350247237.11684048</v>
      </c>
      <c r="E19" s="7">
        <v>379567178.25689811</v>
      </c>
      <c r="F19" s="7">
        <v>394040749.12567043</v>
      </c>
      <c r="G19" s="7">
        <v>410321785.63105881</v>
      </c>
      <c r="H19" s="7">
        <v>422916848.42420805</v>
      </c>
      <c r="I19" s="7">
        <v>433889831.58470583</v>
      </c>
      <c r="J19" s="7">
        <v>450753993.17644781</v>
      </c>
      <c r="K19" s="7">
        <v>460442864.20594865</v>
      </c>
      <c r="L19" s="7">
        <v>478298781.54565793</v>
      </c>
      <c r="M19" s="7">
        <v>458404330.12509632</v>
      </c>
      <c r="N19" s="7">
        <v>482411278.98243874</v>
      </c>
      <c r="O19" s="7">
        <v>578595583.97572327</v>
      </c>
      <c r="P19" s="7">
        <v>674773821.15141559</v>
      </c>
      <c r="Q19" s="7">
        <v>751133642.64746082</v>
      </c>
      <c r="R19" s="7">
        <v>939972703.4630208</v>
      </c>
      <c r="S19" s="7">
        <v>976547572.21582389</v>
      </c>
      <c r="T19" s="7">
        <v>1131225278.7777252</v>
      </c>
      <c r="U19" s="7">
        <v>1475584037.2815588</v>
      </c>
      <c r="V19" s="7">
        <v>1748480982.1851664</v>
      </c>
      <c r="W19" s="7">
        <v>1928720390.2886932</v>
      </c>
      <c r="X19" s="7">
        <v>1775842679.9405589</v>
      </c>
      <c r="Y19" s="7">
        <v>1754450379.207696</v>
      </c>
      <c r="Z19" s="7">
        <v>1600278756.4358931</v>
      </c>
      <c r="AA19" s="7">
        <v>1459880352.6482952</v>
      </c>
      <c r="AB19" s="7">
        <v>1552493413.9898932</v>
      </c>
      <c r="AC19" s="7">
        <v>2036303381.2014174</v>
      </c>
      <c r="AD19" s="7">
        <v>2369835438.6239276</v>
      </c>
      <c r="AE19" s="7">
        <v>2616040645.8726287</v>
      </c>
      <c r="AF19" s="7">
        <v>2615588545.6862864</v>
      </c>
      <c r="AG19" s="7">
        <v>3101301780.9506698</v>
      </c>
      <c r="AH19" s="7">
        <v>3135045684.1006017</v>
      </c>
      <c r="AI19" s="7">
        <v>2240264711.5481591</v>
      </c>
      <c r="AJ19" s="7">
        <v>2332018010.5534105</v>
      </c>
      <c r="AK19" s="7">
        <v>1895290964.8082888</v>
      </c>
      <c r="AL19" s="7">
        <v>2379518099.226603</v>
      </c>
      <c r="AM19" s="7">
        <v>2586550747.0984406</v>
      </c>
      <c r="AN19" s="7">
        <v>2447669403.890182</v>
      </c>
      <c r="AO19" s="7">
        <v>2804902723.731451</v>
      </c>
      <c r="AP19" s="7">
        <v>2993753187.0967741</v>
      </c>
      <c r="AQ19" s="7">
        <v>2628920056.1009817</v>
      </c>
      <c r="AR19" s="7">
        <v>2812845513.5712519</v>
      </c>
      <c r="AS19" s="7">
        <v>3205592289.7977324</v>
      </c>
      <c r="AT19" s="7">
        <v>4205691222.1139598</v>
      </c>
      <c r="AU19" s="7">
        <v>4838551099.7098532</v>
      </c>
      <c r="AV19" s="7">
        <v>5462709498.4511862</v>
      </c>
      <c r="AW19" s="7">
        <v>5844669845.5373316</v>
      </c>
      <c r="AX19" s="7">
        <v>6771277870.9641209</v>
      </c>
      <c r="AY19" s="7">
        <v>8369637065.4025469</v>
      </c>
      <c r="AZ19" s="7">
        <v>8369175126.2531595</v>
      </c>
      <c r="BA19" s="7">
        <v>8979966766.072319</v>
      </c>
      <c r="BB19" s="7">
        <v>10724061338.587368</v>
      </c>
      <c r="BC19" s="7">
        <v>11166061507.802425</v>
      </c>
      <c r="BD19" s="7">
        <v>11934606509.594362</v>
      </c>
      <c r="BE19" s="7">
        <v>12400688571.139627</v>
      </c>
      <c r="BF19" s="7">
        <v>11148759324.506994</v>
      </c>
      <c r="BG19" s="7">
        <v>12115155931.546114</v>
      </c>
      <c r="BI19" s="7" t="s">
        <v>20</v>
      </c>
      <c r="BK19" s="7">
        <v>2555555566.6666665</v>
      </c>
      <c r="BN19" s="7">
        <v>227281024.6207411</v>
      </c>
      <c r="BO19" s="7">
        <v>144846175400.4707</v>
      </c>
      <c r="BP19" s="7">
        <v>19213022691.052593</v>
      </c>
      <c r="BQ19" s="7">
        <v>51169499890.772217</v>
      </c>
      <c r="BU19" s="7">
        <v>104974158578.09152</v>
      </c>
      <c r="BV19" s="7">
        <v>42856485617.856865</v>
      </c>
      <c r="BX19" s="7">
        <v>448412753.62318838</v>
      </c>
      <c r="BY19" s="7">
        <v>71494607105.538147</v>
      </c>
      <c r="BZ19" s="7">
        <v>698408244.38534343</v>
      </c>
      <c r="CA19" s="7">
        <v>976547572.21582389</v>
      </c>
      <c r="CB19" s="7">
        <v>10117113333.333334</v>
      </c>
      <c r="CE19" s="7">
        <v>642100000</v>
      </c>
      <c r="CH19" s="7">
        <v>96905829.596412554</v>
      </c>
      <c r="CI19" s="7">
        <v>386300000</v>
      </c>
      <c r="CJ19" s="7">
        <v>2732083958.0209894</v>
      </c>
      <c r="CK19" s="7">
        <v>152678020452.8288</v>
      </c>
      <c r="CM19" s="7">
        <v>1423061356.6456208</v>
      </c>
      <c r="CO19" s="7">
        <v>372010119.59521616</v>
      </c>
      <c r="CP19" s="7">
        <v>451152449.98441106</v>
      </c>
      <c r="CQ19" s="7">
        <v>206575564401.62271</v>
      </c>
      <c r="CU19" s="7">
        <v>10341925249.042145</v>
      </c>
      <c r="CV19" s="7">
        <v>153940455341.50613</v>
      </c>
      <c r="CW19" s="7">
        <v>4662053707.7762966</v>
      </c>
      <c r="CX19" s="7">
        <v>3076592431.2720385</v>
      </c>
      <c r="CY19" s="7">
        <v>9648583220.4725647</v>
      </c>
      <c r="CZ19" s="7">
        <v>754549600.54818201</v>
      </c>
      <c r="DA19" s="7">
        <v>15341403660.46981</v>
      </c>
      <c r="DD19" s="7">
        <v>2412555425.9043174</v>
      </c>
      <c r="DE19" s="7">
        <v>8070017845.2929878</v>
      </c>
      <c r="DF19" s="7">
        <v>13789579902.557858</v>
      </c>
      <c r="DI19" s="7">
        <v>576090073.71503592</v>
      </c>
      <c r="DK19" s="7">
        <v>517787921003.57306</v>
      </c>
      <c r="DN19" s="7">
        <v>44575847808.105873</v>
      </c>
      <c r="DO19" s="7">
        <v>3951399900</v>
      </c>
      <c r="DP19" s="7">
        <v>17728347374.993996</v>
      </c>
      <c r="DQ19" s="7">
        <v>250649893231.02933</v>
      </c>
      <c r="DR19" s="7">
        <v>694401920707.90955</v>
      </c>
      <c r="DS19" s="7">
        <v>1023624295308.8594</v>
      </c>
      <c r="DU19" s="7">
        <v>2372796286718.2842</v>
      </c>
      <c r="DV19" s="7">
        <v>9091924304.8347664</v>
      </c>
      <c r="DW19" s="7">
        <v>13360476861.96624</v>
      </c>
      <c r="DX19" s="7">
        <v>1564518129278.7563</v>
      </c>
      <c r="DZ19" s="7">
        <v>118185307386.22234</v>
      </c>
      <c r="EC19" s="7">
        <v>1995730917312.5239</v>
      </c>
      <c r="EE19" s="7">
        <v>31873171718.725956</v>
      </c>
      <c r="EF19" s="7">
        <v>694552411.71883702</v>
      </c>
      <c r="EG19" s="7">
        <v>373410270417.91864</v>
      </c>
      <c r="EJ19" s="7">
        <v>3009409970.9051442</v>
      </c>
      <c r="EK19" s="7">
        <v>232614555256.0647</v>
      </c>
      <c r="EM19" s="7">
        <v>2765254360.2062345</v>
      </c>
      <c r="EP19" s="7">
        <v>112189468.48182595</v>
      </c>
      <c r="EQ19" s="7">
        <v>112386489.01355776</v>
      </c>
      <c r="ER19" s="7">
        <v>103653049.93796988</v>
      </c>
      <c r="ES19" s="7">
        <v>31152840485.074627</v>
      </c>
      <c r="EU19" s="7">
        <v>240780413.56492969</v>
      </c>
      <c r="EV19" s="7">
        <v>4365300199.999999</v>
      </c>
      <c r="EX19" s="7">
        <v>454439999.99999988</v>
      </c>
      <c r="EY19" s="7">
        <v>5079507752434.7061</v>
      </c>
      <c r="EZ19" s="7">
        <v>12876366008.807699</v>
      </c>
      <c r="FA19" s="7">
        <v>1347999949.9999998</v>
      </c>
      <c r="FB19" s="7">
        <v>67559791246.943092</v>
      </c>
      <c r="FF19" s="7">
        <v>1246289423475.6528</v>
      </c>
      <c r="FG19" s="7">
        <v>1413816096378.3713</v>
      </c>
      <c r="FH19" s="7">
        <v>169321323255.87946</v>
      </c>
      <c r="FI19" s="7">
        <v>73264439498.980865</v>
      </c>
      <c r="FJ19" s="7">
        <v>37269156626.50602</v>
      </c>
      <c r="FK19" s="7">
        <v>95540888530.44838</v>
      </c>
      <c r="FM19" s="7">
        <v>101346972433.93364</v>
      </c>
      <c r="FO19" s="7">
        <v>9463110246.2496452</v>
      </c>
      <c r="FP19" s="7">
        <v>68055295080.456512</v>
      </c>
      <c r="FQ19" s="7">
        <v>17754825601.083645</v>
      </c>
      <c r="FR19" s="7">
        <v>1683117417.7965636</v>
      </c>
      <c r="FS19" s="7">
        <v>12359875000</v>
      </c>
      <c r="FT19" s="7">
        <v>223976031867.87625</v>
      </c>
      <c r="FU19" s="7">
        <v>2966010229.8977008</v>
      </c>
      <c r="FV19" s="7">
        <v>1708734939.7590356</v>
      </c>
      <c r="FW19" s="7">
        <v>583142956487.97424</v>
      </c>
      <c r="FY19" s="7">
        <v>3474542392.0459652</v>
      </c>
      <c r="GB19" s="7">
        <v>41109617.499694489</v>
      </c>
      <c r="GC19" s="7">
        <v>30095602.294455066</v>
      </c>
      <c r="GD19" s="7">
        <v>29779338842.975204</v>
      </c>
      <c r="GE19" s="7">
        <v>13131668946.648428</v>
      </c>
      <c r="GF19" s="7">
        <v>411643476107.59595</v>
      </c>
      <c r="GI19" s="7">
        <v>596675700</v>
      </c>
      <c r="GL19" s="7">
        <v>440234859365.24646</v>
      </c>
      <c r="GO19" s="7">
        <v>272493879.02064329</v>
      </c>
      <c r="GP19" s="7">
        <v>3591319857.3127227</v>
      </c>
      <c r="GQ19" s="7">
        <v>355970733034.94208</v>
      </c>
      <c r="GR19" s="7">
        <v>1383584014217.2451</v>
      </c>
      <c r="GS19" s="7">
        <v>147654093.83624655</v>
      </c>
      <c r="GT19" s="7">
        <v>736553700656.7821</v>
      </c>
      <c r="GV19" s="7">
        <v>3544268025.0783701</v>
      </c>
      <c r="GZ19" s="7">
        <v>9584323309.121357</v>
      </c>
      <c r="HA19" s="7">
        <v>735339911.93506515</v>
      </c>
      <c r="HC19" s="7">
        <v>2181844193.9238834</v>
      </c>
      <c r="HE19" s="7">
        <v>191078602015.35965</v>
      </c>
      <c r="HF19" s="7">
        <v>89023915584.415588</v>
      </c>
      <c r="HH19" s="7">
        <v>1341860828067.3826</v>
      </c>
      <c r="HJ19" s="7">
        <v>939227993.66395962</v>
      </c>
      <c r="HK19" s="7">
        <v>527936988.79127538</v>
      </c>
      <c r="HR19" s="7">
        <v>524407931.94058824</v>
      </c>
      <c r="HS19" s="7">
        <v>706991274.41442788</v>
      </c>
      <c r="HT19" s="7">
        <v>670309252.98247993</v>
      </c>
      <c r="HU19" s="7">
        <v>11050125904.941769</v>
      </c>
      <c r="HV19" s="7">
        <v>2084548864401.6233</v>
      </c>
      <c r="HX19" s="7">
        <v>798310509.64743352</v>
      </c>
      <c r="HY19" s="7">
        <v>1064517600.1005086</v>
      </c>
      <c r="HZ19" s="7">
        <v>36308883248.730965</v>
      </c>
      <c r="IA19" s="7">
        <v>1847871371.7142859</v>
      </c>
      <c r="IB19" s="7">
        <v>107775403067.17787</v>
      </c>
      <c r="IC19" s="7">
        <v>35942270686.337395</v>
      </c>
      <c r="ID19" s="7">
        <v>1452792989.1086464</v>
      </c>
      <c r="IF19" s="7">
        <v>13604832424.006235</v>
      </c>
      <c r="IG19" s="7">
        <v>5049009543876.6465</v>
      </c>
      <c r="IH19" s="7">
        <v>2560220034.7423277</v>
      </c>
      <c r="II19" s="7">
        <v>16602401120.588295</v>
      </c>
      <c r="IJ19" s="7">
        <v>13338484979.797979</v>
      </c>
      <c r="IK19" s="7">
        <v>2588106000.0000005</v>
      </c>
      <c r="IL19" s="7">
        <v>15947709379.650709</v>
      </c>
      <c r="IM19" s="7">
        <v>17097563270.298241</v>
      </c>
      <c r="IO19" s="7">
        <v>1511856584.2583251</v>
      </c>
      <c r="IQ19" s="7">
        <v>58304074038.36219</v>
      </c>
      <c r="IR19" s="7">
        <v>8968600000</v>
      </c>
      <c r="IT19" s="7">
        <v>20334835543.766579</v>
      </c>
      <c r="IU19" s="7">
        <v>1540820245.2380953</v>
      </c>
      <c r="IW19" s="7">
        <v>1122701696.3476224</v>
      </c>
      <c r="IX19" s="7">
        <v>4932972042226.7002</v>
      </c>
      <c r="IY19" s="7">
        <v>732286143.34291017</v>
      </c>
      <c r="IZ19" s="7">
        <v>3284301332.1895347</v>
      </c>
      <c r="JC19" s="7">
        <v>637754162.10109437</v>
      </c>
      <c r="JD19" s="7">
        <v>131167736496.85426</v>
      </c>
      <c r="JE19" s="7">
        <v>64005665722.379601</v>
      </c>
      <c r="JF19" s="7">
        <v>6979333333.333333</v>
      </c>
      <c r="JG19" s="7">
        <v>2266860655.6588082</v>
      </c>
      <c r="JH19" s="7">
        <v>6326445409.6908865</v>
      </c>
      <c r="JI19" s="7">
        <v>83099107.906635702</v>
      </c>
      <c r="JJ19" s="7">
        <v>594895672.33384848</v>
      </c>
      <c r="JK19" s="7">
        <v>2328280100</v>
      </c>
      <c r="JO19" s="7">
        <v>150482725715.52884</v>
      </c>
      <c r="JQ19" s="7">
        <v>150523567593.47971</v>
      </c>
      <c r="JR19" s="7">
        <v>26214423633.475719</v>
      </c>
      <c r="JT19" s="7">
        <v>505499999.99999994</v>
      </c>
      <c r="JW19" s="7">
        <v>88102107647.099335</v>
      </c>
      <c r="JX19" s="7">
        <v>272539098.43606257</v>
      </c>
      <c r="JZ19" s="7">
        <v>49278979.547035016</v>
      </c>
      <c r="KA19" s="7">
        <v>7633528920.6324701</v>
      </c>
      <c r="KC19" s="7">
        <v>866044961.04835391</v>
      </c>
      <c r="KD19" s="7">
        <v>250141274481.85953</v>
      </c>
      <c r="KF19" s="7">
        <v>619375134.18051016</v>
      </c>
      <c r="KG19" s="7">
        <v>16985211146.023796</v>
      </c>
      <c r="KJ19" s="7">
        <v>414445379592.99481</v>
      </c>
      <c r="KM19" s="7">
        <v>30036416.961994376</v>
      </c>
      <c r="KN19" s="7">
        <v>131167736496.85426</v>
      </c>
      <c r="KO19" s="7">
        <v>150523567593.47974</v>
      </c>
      <c r="KP19" s="7">
        <v>2500410583.7917728</v>
      </c>
      <c r="KQ19" s="7">
        <v>4507929104.4776115</v>
      </c>
      <c r="KR19" s="7">
        <v>51280134554.288918</v>
      </c>
      <c r="KU19" s="7">
        <v>2447300000</v>
      </c>
      <c r="KW19" s="7">
        <v>984885444867.62244</v>
      </c>
      <c r="KX19" s="7">
        <v>3667161241.4837241</v>
      </c>
      <c r="KY19" s="7">
        <v>1877587000000</v>
      </c>
      <c r="LA19" s="7">
        <v>32792480.972960573</v>
      </c>
      <c r="LB19" s="7">
        <v>36187023255.813957</v>
      </c>
      <c r="LD19" s="7">
        <v>440000000</v>
      </c>
      <c r="LG19" s="7">
        <v>6412245309443.2725</v>
      </c>
      <c r="LK19" s="7">
        <v>36601885924.563019</v>
      </c>
      <c r="LL19" s="7">
        <v>2746714285.7142859</v>
      </c>
      <c r="LM19" s="7">
        <v>4318372000</v>
      </c>
    </row>
    <row r="20" spans="1:325" s="7" customFormat="1" x14ac:dyDescent="0.3">
      <c r="A20" s="7" t="s">
        <v>98</v>
      </c>
      <c r="B20" s="7" t="s">
        <v>63</v>
      </c>
      <c r="C20" s="7">
        <v>4274893913.4643154</v>
      </c>
      <c r="D20" s="7">
        <v>4817580183.5665665</v>
      </c>
      <c r="E20" s="7">
        <v>5081413339.7494459</v>
      </c>
      <c r="F20" s="7">
        <v>5319458351.1237192</v>
      </c>
      <c r="G20" s="7">
        <v>5386054619.3107567</v>
      </c>
      <c r="H20" s="7">
        <v>5906636556.9580221</v>
      </c>
      <c r="I20" s="7">
        <v>6439687598.2764769</v>
      </c>
      <c r="J20" s="7">
        <v>7253575399.268815</v>
      </c>
      <c r="K20" s="7">
        <v>7483685473.4583979</v>
      </c>
      <c r="L20" s="7">
        <v>8471006100.8924665</v>
      </c>
      <c r="M20" s="7">
        <v>8992721809.3280144</v>
      </c>
      <c r="N20" s="7">
        <v>8751842839.733017</v>
      </c>
      <c r="O20" s="7">
        <v>6288245866.666667</v>
      </c>
      <c r="P20" s="7">
        <v>8086725729.3407011</v>
      </c>
      <c r="Q20" s="7">
        <v>12512460519.708763</v>
      </c>
      <c r="R20" s="7">
        <v>19448348073.456512</v>
      </c>
      <c r="S20" s="7">
        <v>10117113333.333334</v>
      </c>
      <c r="T20" s="7">
        <v>9651149301.8745956</v>
      </c>
      <c r="U20" s="7">
        <v>13281767142.857143</v>
      </c>
      <c r="V20" s="7">
        <v>15565480321.944809</v>
      </c>
      <c r="W20" s="7">
        <v>18138049095.607235</v>
      </c>
      <c r="X20" s="7">
        <v>20249694002.447979</v>
      </c>
      <c r="Y20" s="7">
        <v>18525399201.596806</v>
      </c>
      <c r="Z20" s="7">
        <v>17609048821.548824</v>
      </c>
      <c r="AA20" s="7">
        <v>18920840000</v>
      </c>
      <c r="AB20" s="7">
        <v>22278423076.923077</v>
      </c>
      <c r="AC20" s="7">
        <v>21774033333.333332</v>
      </c>
      <c r="AD20" s="7">
        <v>24298032258.064518</v>
      </c>
      <c r="AE20" s="7">
        <v>26579005760.314957</v>
      </c>
      <c r="AF20" s="7">
        <v>28781714763.78228</v>
      </c>
      <c r="AG20" s="7">
        <v>31598341233.579266</v>
      </c>
      <c r="AH20" s="7">
        <v>30957483290.54097</v>
      </c>
      <c r="AI20" s="7">
        <v>31708873954.940475</v>
      </c>
      <c r="AJ20" s="7">
        <v>33166520084.829506</v>
      </c>
      <c r="AK20" s="7">
        <v>33768662171.223274</v>
      </c>
      <c r="AL20" s="7">
        <v>37939748051.387848</v>
      </c>
      <c r="AM20" s="7">
        <v>46438482370.39418</v>
      </c>
      <c r="AN20" s="7">
        <v>48244308274.808571</v>
      </c>
      <c r="AO20" s="7">
        <v>49984559471.365639</v>
      </c>
      <c r="AP20" s="7">
        <v>51270569883.527458</v>
      </c>
      <c r="AQ20" s="7">
        <v>53369787318.624527</v>
      </c>
      <c r="AR20" s="7">
        <v>53991289844.329132</v>
      </c>
      <c r="AS20" s="7">
        <v>54724081490.510185</v>
      </c>
      <c r="AT20" s="7">
        <v>60158929188.255615</v>
      </c>
      <c r="AU20" s="7">
        <v>65108544250.042473</v>
      </c>
      <c r="AV20" s="7">
        <v>69442943089.430893</v>
      </c>
      <c r="AW20" s="7">
        <v>71819083683.740326</v>
      </c>
      <c r="AX20" s="7">
        <v>79611888213.14798</v>
      </c>
      <c r="AY20" s="7">
        <v>91631278239.323715</v>
      </c>
      <c r="AZ20" s="7">
        <v>102477791472.39049</v>
      </c>
      <c r="BA20" s="7">
        <v>115279077465.22643</v>
      </c>
      <c r="BB20" s="7">
        <v>128637938711.3856</v>
      </c>
      <c r="BC20" s="7">
        <v>133355749482.47754</v>
      </c>
      <c r="BD20" s="7">
        <v>149990451022.28983</v>
      </c>
      <c r="BE20" s="7">
        <v>172885454931.45309</v>
      </c>
      <c r="BF20" s="7">
        <v>195078561219.32501</v>
      </c>
      <c r="BG20" s="7">
        <v>221415280325.51822</v>
      </c>
      <c r="BI20" s="7" t="s">
        <v>21</v>
      </c>
      <c r="BK20" s="7">
        <v>2953333417.7777777</v>
      </c>
      <c r="BN20" s="7">
        <v>254020153.34063527</v>
      </c>
      <c r="BO20" s="7">
        <v>167308327683.57281</v>
      </c>
      <c r="BP20" s="7">
        <v>24871775164.604309</v>
      </c>
      <c r="BQ20" s="7">
        <v>56781000100.944824</v>
      </c>
      <c r="BT20" s="7">
        <v>77496740.740740731</v>
      </c>
      <c r="BU20" s="7">
        <v>110266116081.67009</v>
      </c>
      <c r="BV20" s="7">
        <v>51421585629.83931</v>
      </c>
      <c r="BX20" s="7">
        <v>547535555.55555558</v>
      </c>
      <c r="BY20" s="7">
        <v>83283407090.602142</v>
      </c>
      <c r="BZ20" s="7">
        <v>750049739.15223765</v>
      </c>
      <c r="CA20" s="7">
        <v>1131225278.7777252</v>
      </c>
      <c r="CB20" s="7">
        <v>9651149301.8745956</v>
      </c>
      <c r="CE20" s="7">
        <v>713000000</v>
      </c>
      <c r="CH20" s="7">
        <v>117650000.00000001</v>
      </c>
      <c r="CI20" s="7">
        <v>447000000</v>
      </c>
      <c r="CJ20" s="7">
        <v>3227436281.8590703</v>
      </c>
      <c r="CK20" s="7">
        <v>176171284311.76117</v>
      </c>
      <c r="CM20" s="7">
        <v>1732721160.9412153</v>
      </c>
      <c r="CO20" s="7">
        <v>451603325.41567695</v>
      </c>
      <c r="CP20" s="7">
        <v>507298120.68314964</v>
      </c>
      <c r="CQ20" s="7">
        <v>211612156934.64975</v>
      </c>
      <c r="CU20" s="7">
        <v>13962893421.541319</v>
      </c>
      <c r="CV20" s="7">
        <v>174938098826.56906</v>
      </c>
      <c r="CW20" s="7">
        <v>6265067857.8653431</v>
      </c>
      <c r="CX20" s="7">
        <v>3366368664.5970631</v>
      </c>
      <c r="CY20" s="7">
        <v>12344424775.923923</v>
      </c>
      <c r="CZ20" s="7">
        <v>765224030.63655174</v>
      </c>
      <c r="DA20" s="7">
        <v>19470960619.129715</v>
      </c>
      <c r="DD20" s="7">
        <v>3072427012.8354721</v>
      </c>
      <c r="DE20" s="7">
        <v>9382602731.0133572</v>
      </c>
      <c r="DF20" s="7">
        <v>14206158674.698795</v>
      </c>
      <c r="DI20" s="7">
        <v>734887973.97580564</v>
      </c>
      <c r="DK20" s="7">
        <v>598226205424.07141</v>
      </c>
      <c r="DM20" s="7">
        <v>36370370.370370373</v>
      </c>
      <c r="DN20" s="7">
        <v>49784281716.417915</v>
      </c>
      <c r="DO20" s="7">
        <v>4587100200</v>
      </c>
      <c r="DP20" s="7">
        <v>20971901273.270954</v>
      </c>
      <c r="DQ20" s="7">
        <v>289645540998.11517</v>
      </c>
      <c r="DR20" s="7">
        <v>777069860599.99329</v>
      </c>
      <c r="DS20" s="7">
        <v>1220099418673.4719</v>
      </c>
      <c r="DU20" s="7">
        <v>2689034117521.3999</v>
      </c>
      <c r="DV20" s="7">
        <v>11026346589.501144</v>
      </c>
      <c r="DW20" s="7">
        <v>14636028766.883001</v>
      </c>
      <c r="DX20" s="7">
        <v>1779460900157.2705</v>
      </c>
      <c r="DZ20" s="7">
        <v>132089531434.83023</v>
      </c>
      <c r="EC20" s="7">
        <v>2260041856810.23</v>
      </c>
      <c r="EE20" s="7">
        <v>33524682307.805817</v>
      </c>
      <c r="EF20" s="7">
        <v>719533137.12666225</v>
      </c>
      <c r="EG20" s="7">
        <v>411464295266.11395</v>
      </c>
      <c r="EJ20" s="7">
        <v>2809349074.1773825</v>
      </c>
      <c r="EK20" s="7">
        <v>263066457352.17163</v>
      </c>
      <c r="EM20" s="7">
        <v>3189428571.4285712</v>
      </c>
      <c r="EP20" s="7">
        <v>138094243.34932402</v>
      </c>
      <c r="EQ20" s="7">
        <v>114971207.19820054</v>
      </c>
      <c r="ER20" s="7">
        <v>103987520.07582739</v>
      </c>
      <c r="ES20" s="7">
        <v>36176233117.48381</v>
      </c>
      <c r="ET20" s="7">
        <v>71494495.185185179</v>
      </c>
      <c r="EU20" s="7">
        <v>282269373.00106609</v>
      </c>
      <c r="EV20" s="7">
        <v>5480500200.000001</v>
      </c>
      <c r="EX20" s="7">
        <v>449880000</v>
      </c>
      <c r="EY20" s="7">
        <v>5751828019917.2627</v>
      </c>
      <c r="EZ20" s="7">
        <v>15719433719.43372</v>
      </c>
      <c r="FA20" s="7">
        <v>1669499950</v>
      </c>
      <c r="FB20" s="7">
        <v>79909125894.071518</v>
      </c>
      <c r="FF20" s="7">
        <v>1413532715707.2261</v>
      </c>
      <c r="FG20" s="7">
        <v>1596341785208.4614</v>
      </c>
      <c r="FH20" s="7">
        <v>184780649645.36392</v>
      </c>
      <c r="FI20" s="7">
        <v>76793603162.56517</v>
      </c>
      <c r="FJ20" s="7">
        <v>45808915662.650604</v>
      </c>
      <c r="FK20" s="7">
        <v>108030645862.40846</v>
      </c>
      <c r="FM20" s="7">
        <v>119866746574.40817</v>
      </c>
      <c r="FO20" s="7">
        <v>11259469295.232862</v>
      </c>
      <c r="FP20" s="7">
        <v>80600122702.220215</v>
      </c>
      <c r="FQ20" s="7">
        <v>19838130714.527599</v>
      </c>
      <c r="FR20" s="7">
        <v>2226538693.618947</v>
      </c>
      <c r="FS20" s="7">
        <v>14390000000</v>
      </c>
      <c r="FT20" s="7">
        <v>256746611586.57013</v>
      </c>
      <c r="FU20" s="7">
        <v>3249697393.0260696</v>
      </c>
      <c r="FV20" s="7">
        <v>2096568478.5909507</v>
      </c>
      <c r="FW20" s="7">
        <v>717696307916.65112</v>
      </c>
      <c r="FY20" s="7">
        <v>4494378855.322032</v>
      </c>
      <c r="GB20" s="7">
        <v>38748059.436682187</v>
      </c>
      <c r="GC20" s="7">
        <v>44680000</v>
      </c>
      <c r="GD20" s="7">
        <v>38265082644.628098</v>
      </c>
      <c r="GE20" s="7">
        <v>14135729588.276342</v>
      </c>
      <c r="GF20" s="7">
        <v>450102375279.17285</v>
      </c>
      <c r="GI20" s="7">
        <v>673010600</v>
      </c>
      <c r="GK20" s="7">
        <v>87350296.296296284</v>
      </c>
      <c r="GL20" s="7">
        <v>484661331040.50989</v>
      </c>
      <c r="GO20" s="7">
        <v>303496276.26378196</v>
      </c>
      <c r="GP20" s="7">
        <v>4104509582.8635855</v>
      </c>
      <c r="GQ20" s="7">
        <v>407693469545.83502</v>
      </c>
      <c r="GR20" s="7">
        <v>1557251333561.918</v>
      </c>
      <c r="GS20" s="7">
        <v>193307267.70929158</v>
      </c>
      <c r="GT20" s="7">
        <v>854920620846.94568</v>
      </c>
      <c r="GV20" s="7">
        <v>3922895891.9527297</v>
      </c>
      <c r="GZ20" s="7">
        <v>11049896742.388914</v>
      </c>
      <c r="HA20" s="7">
        <v>811250927.38899815</v>
      </c>
      <c r="HC20" s="7">
        <v>2358930406.4289641</v>
      </c>
      <c r="HE20" s="7">
        <v>221864632728.16315</v>
      </c>
      <c r="HF20" s="7">
        <v>81825783185.840714</v>
      </c>
      <c r="HH20" s="7">
        <v>1509117019025.7258</v>
      </c>
      <c r="HJ20" s="7">
        <v>1049838492.5575862</v>
      </c>
      <c r="HK20" s="7">
        <v>625573345.53217435</v>
      </c>
      <c r="HR20" s="7">
        <v>540635389.58907199</v>
      </c>
      <c r="HS20" s="7">
        <v>827094668.01870656</v>
      </c>
      <c r="HT20" s="7">
        <v>806265763.84545875</v>
      </c>
      <c r="HU20" s="7">
        <v>13139397879.169544</v>
      </c>
      <c r="HV20" s="7">
        <v>2298010156934.6504</v>
      </c>
      <c r="HX20" s="7">
        <v>837616756.53373659</v>
      </c>
      <c r="HY20" s="7">
        <v>1291458043.7402987</v>
      </c>
      <c r="HZ20" s="7">
        <v>36035407725.321884</v>
      </c>
      <c r="IA20" s="7">
        <v>2239857060.5714288</v>
      </c>
      <c r="IB20" s="7">
        <v>125395875998.92252</v>
      </c>
      <c r="IC20" s="7">
        <v>41508030431.107353</v>
      </c>
      <c r="ID20" s="7">
        <v>1382400000</v>
      </c>
      <c r="IF20" s="7">
        <v>15446825318.455614</v>
      </c>
      <c r="IG20" s="7">
        <v>5693077367139.9873</v>
      </c>
      <c r="IH20" s="7">
        <v>2741169947.8865085</v>
      </c>
      <c r="II20" s="7">
        <v>18699272186.296551</v>
      </c>
      <c r="IJ20" s="7">
        <v>15126059646.464645</v>
      </c>
      <c r="IK20" s="7">
        <v>2738261900</v>
      </c>
      <c r="IL20" s="7">
        <v>14620386673.854416</v>
      </c>
      <c r="IM20" s="7">
        <v>19648106122.007889</v>
      </c>
      <c r="IO20" s="7">
        <v>1640763204.447814</v>
      </c>
      <c r="IQ20" s="7">
        <v>64654895975.361443</v>
      </c>
      <c r="IR20" s="7">
        <v>9910900000</v>
      </c>
      <c r="IT20" s="7">
        <v>21441635411.21006</v>
      </c>
      <c r="IU20" s="7">
        <v>1912353339.6825397</v>
      </c>
      <c r="IW20" s="7">
        <v>1171337344.9077957</v>
      </c>
      <c r="IX20" s="7">
        <v>5576027961708.6387</v>
      </c>
      <c r="IY20" s="7">
        <v>793193187.4155699</v>
      </c>
      <c r="IZ20" s="7">
        <v>3617580171.7605457</v>
      </c>
      <c r="JC20" s="7">
        <v>746650558.55468953</v>
      </c>
      <c r="JD20" s="7">
        <v>151656859741.3197</v>
      </c>
      <c r="JE20" s="7">
        <v>74188249978.723999</v>
      </c>
      <c r="JF20" s="7">
        <v>8704000000</v>
      </c>
      <c r="JG20" s="7">
        <v>2320786490.7031393</v>
      </c>
      <c r="JH20" s="7">
        <v>6617532782.9043226</v>
      </c>
      <c r="JI20" s="7">
        <v>93147039.254823685</v>
      </c>
      <c r="JJ20" s="7">
        <v>691777758.39511549</v>
      </c>
      <c r="JK20" s="7">
        <v>2941640100</v>
      </c>
      <c r="JO20" s="7">
        <v>165867501154.58807</v>
      </c>
      <c r="JQ20" s="7">
        <v>165924142356.05563</v>
      </c>
      <c r="JR20" s="7">
        <v>29771720454.805634</v>
      </c>
      <c r="JT20" s="7">
        <v>641000000</v>
      </c>
      <c r="JW20" s="7">
        <v>93136775102.641907</v>
      </c>
      <c r="JX20" s="7">
        <v>304047838.0864765</v>
      </c>
      <c r="JZ20" s="7">
        <v>64526398.658254735</v>
      </c>
      <c r="KA20" s="7">
        <v>7696011359.941555</v>
      </c>
      <c r="KC20" s="7">
        <v>935360466.35148823</v>
      </c>
      <c r="KD20" s="7">
        <v>289057792282.70166</v>
      </c>
      <c r="KF20" s="7">
        <v>777435020.47584724</v>
      </c>
      <c r="KG20" s="7">
        <v>19779315170.023678</v>
      </c>
      <c r="KJ20" s="7">
        <v>457226562193.17389</v>
      </c>
      <c r="KM20" s="7">
        <v>34139387.890884899</v>
      </c>
      <c r="KN20" s="7">
        <v>151656859741.3197</v>
      </c>
      <c r="KO20" s="7">
        <v>165924142356.05569</v>
      </c>
      <c r="KP20" s="7">
        <v>3138666666.666667</v>
      </c>
      <c r="KQ20" s="7">
        <v>5109324009.3240089</v>
      </c>
      <c r="KR20" s="7">
        <v>58676813687.368065</v>
      </c>
      <c r="KU20" s="7">
        <v>2936470588.2352939</v>
      </c>
      <c r="KW20" s="7">
        <v>1099899948045.6865</v>
      </c>
      <c r="KX20" s="7">
        <v>4114667062.6491656</v>
      </c>
      <c r="KY20" s="7">
        <v>2085951000000</v>
      </c>
      <c r="LA20" s="7">
        <v>49353148.148148142</v>
      </c>
      <c r="LB20" s="7">
        <v>42263209302.325584</v>
      </c>
      <c r="LD20" s="7">
        <v>461800000</v>
      </c>
      <c r="LG20" s="7">
        <v>7252968306848.1357</v>
      </c>
      <c r="LK20" s="7">
        <v>40649724011.039558</v>
      </c>
      <c r="LL20" s="7">
        <v>2483000000</v>
      </c>
      <c r="LM20" s="7">
        <v>4364382100</v>
      </c>
    </row>
    <row r="21" spans="1:325" s="7" customFormat="1" x14ac:dyDescent="0.3">
      <c r="A21" s="7" t="s">
        <v>100</v>
      </c>
      <c r="B21" s="7" t="s">
        <v>63</v>
      </c>
      <c r="W21" s="7">
        <v>19839230769.23077</v>
      </c>
      <c r="X21" s="7">
        <v>19870000000.000004</v>
      </c>
      <c r="Y21" s="7">
        <v>19342000000.000004</v>
      </c>
      <c r="Z21" s="7">
        <v>16563666666.666664</v>
      </c>
      <c r="AA21" s="7">
        <v>17594944444.444447</v>
      </c>
      <c r="AB21" s="7">
        <v>17155421052.631578</v>
      </c>
      <c r="AC21" s="7">
        <v>20249294117.64706</v>
      </c>
      <c r="AD21" s="7">
        <v>28101000000</v>
      </c>
      <c r="AE21" s="7">
        <v>22555941176.470589</v>
      </c>
      <c r="AF21" s="7">
        <v>21988444444.444447</v>
      </c>
      <c r="AG21" s="7">
        <v>20632090909.090908</v>
      </c>
      <c r="AH21" s="7">
        <v>10943548387.096771</v>
      </c>
      <c r="AI21" s="7">
        <v>10350515463.917526</v>
      </c>
      <c r="AJ21" s="7">
        <v>10829710144.927534</v>
      </c>
      <c r="AK21" s="7">
        <v>9697416974.1697426</v>
      </c>
      <c r="AL21" s="7">
        <v>13063422619.047619</v>
      </c>
      <c r="AM21" s="7">
        <v>10109404159.640247</v>
      </c>
      <c r="AN21" s="7">
        <v>11195630536.892799</v>
      </c>
      <c r="AO21" s="7">
        <v>14630974778.459442</v>
      </c>
      <c r="AP21" s="7">
        <v>13495062850.302011</v>
      </c>
      <c r="AQ21" s="7">
        <v>13148099185.230539</v>
      </c>
      <c r="AR21" s="7">
        <v>14135393875.589327</v>
      </c>
      <c r="AS21" s="7">
        <v>16360346653.827639</v>
      </c>
      <c r="AT21" s="7">
        <v>21074775206.32539</v>
      </c>
      <c r="AU21" s="7">
        <v>26094622563.646755</v>
      </c>
      <c r="AV21" s="7">
        <v>29821662537.322914</v>
      </c>
      <c r="AW21" s="7">
        <v>34304448149.810814</v>
      </c>
      <c r="AX21" s="7">
        <v>44765733379.986008</v>
      </c>
      <c r="AY21" s="7">
        <v>54666642734.275673</v>
      </c>
      <c r="AZ21" s="7">
        <v>51783454183.550148</v>
      </c>
      <c r="BA21" s="7">
        <v>50610031135.779068</v>
      </c>
      <c r="BB21" s="7">
        <v>57418391041.592606</v>
      </c>
      <c r="BC21" s="7">
        <v>53903028252.299606</v>
      </c>
      <c r="BD21" s="7">
        <v>55758744571.118347</v>
      </c>
      <c r="BE21" s="7">
        <v>56732006512.006516</v>
      </c>
      <c r="BF21" s="7">
        <v>50199117547.041489</v>
      </c>
      <c r="BG21" s="7">
        <v>52395164027.149323</v>
      </c>
      <c r="BI21" s="7" t="s">
        <v>22</v>
      </c>
      <c r="BK21" s="7">
        <v>3300000108.8888888</v>
      </c>
      <c r="BN21" s="7">
        <v>308008897.56944448</v>
      </c>
      <c r="BO21" s="7">
        <v>183555544342.16669</v>
      </c>
      <c r="BP21" s="7">
        <v>23775831783.426323</v>
      </c>
      <c r="BQ21" s="7">
        <v>58082870156.263428</v>
      </c>
      <c r="BT21" s="7">
        <v>87879333.333333328</v>
      </c>
      <c r="BU21" s="7">
        <v>118400631626.4381</v>
      </c>
      <c r="BV21" s="7">
        <v>61902774945.51313</v>
      </c>
      <c r="BX21" s="7">
        <v>610225555.55555558</v>
      </c>
      <c r="BY21" s="7">
        <v>101788571282.18266</v>
      </c>
      <c r="BZ21" s="7">
        <v>928843304.78396535</v>
      </c>
      <c r="CA21" s="7">
        <v>1475584037.2815588</v>
      </c>
      <c r="CB21" s="7">
        <v>13281767142.857143</v>
      </c>
      <c r="CE21" s="7">
        <v>832400000</v>
      </c>
      <c r="CH21" s="7">
        <v>136300000</v>
      </c>
      <c r="CI21" s="7">
        <v>475800000</v>
      </c>
      <c r="CJ21" s="7">
        <v>3758220889.5552225</v>
      </c>
      <c r="CK21" s="7">
        <v>200800891870.16382</v>
      </c>
      <c r="CM21" s="7">
        <v>1941600703.6059806</v>
      </c>
      <c r="CO21" s="7">
        <v>590376720.59888911</v>
      </c>
      <c r="CP21" s="7">
        <v>610578523.76117778</v>
      </c>
      <c r="CQ21" s="7">
        <v>218632867449.81152</v>
      </c>
      <c r="CU21" s="7">
        <v>15989933708.149084</v>
      </c>
      <c r="CV21" s="7">
        <v>149540650406.50406</v>
      </c>
      <c r="CW21" s="7">
        <v>7900524897.8644047</v>
      </c>
      <c r="CX21" s="7">
        <v>4409920643.6422043</v>
      </c>
      <c r="CY21" s="7">
        <v>15372607995.40613</v>
      </c>
      <c r="CZ21" s="7">
        <v>878771771.29105008</v>
      </c>
      <c r="DA21" s="7">
        <v>23263511958.050903</v>
      </c>
      <c r="DD21" s="7">
        <v>3523208809.8016334</v>
      </c>
      <c r="DE21" s="7">
        <v>9571657513.6507511</v>
      </c>
      <c r="DF21" s="7">
        <v>17844705324.675323</v>
      </c>
      <c r="DI21" s="7">
        <v>964026512.1978389</v>
      </c>
      <c r="DK21" s="7">
        <v>737668356280.42847</v>
      </c>
      <c r="DM21" s="7">
        <v>45170370.370370358</v>
      </c>
      <c r="DN21" s="7">
        <v>60362854966.815369</v>
      </c>
      <c r="DO21" s="7">
        <v>4774399999.999999</v>
      </c>
      <c r="DP21" s="7">
        <v>26364491313.44714</v>
      </c>
      <c r="DQ21" s="7">
        <v>280407523101.03015</v>
      </c>
      <c r="DR21" s="7">
        <v>860276042756.76245</v>
      </c>
      <c r="DS21" s="7">
        <v>1539413405469.0808</v>
      </c>
      <c r="DU21" s="7">
        <v>3282122941201.4438</v>
      </c>
      <c r="DV21" s="7">
        <v>11922502170.640518</v>
      </c>
      <c r="DW21" s="7">
        <v>14849909490.600365</v>
      </c>
      <c r="DX21" s="7">
        <v>2179044584488.0708</v>
      </c>
      <c r="DZ21" s="7">
        <v>160163483072.91666</v>
      </c>
      <c r="EC21" s="7">
        <v>2769687171486.6841</v>
      </c>
      <c r="EE21" s="7">
        <v>36283091407.942238</v>
      </c>
      <c r="EF21" s="7">
        <v>829239489.84411907</v>
      </c>
      <c r="EG21" s="7">
        <v>508183139534.88379</v>
      </c>
      <c r="EJ21" s="7">
        <v>2389479269.1887755</v>
      </c>
      <c r="EK21" s="7">
        <v>335883029721.95593</v>
      </c>
      <c r="EM21" s="7">
        <v>3662478172.7999578</v>
      </c>
      <c r="EP21" s="7">
        <v>171836793.40269452</v>
      </c>
      <c r="EQ21" s="7">
        <v>122666858.78962538</v>
      </c>
      <c r="ES21" s="7">
        <v>44270203153.988869</v>
      </c>
      <c r="ET21" s="7">
        <v>88322386.296296284</v>
      </c>
      <c r="EU21" s="7">
        <v>355989047.256374</v>
      </c>
      <c r="EV21" s="7">
        <v>6070600199.999999</v>
      </c>
      <c r="EX21" s="7">
        <v>507079999.99999988</v>
      </c>
      <c r="EY21" s="7">
        <v>6888147385531.4922</v>
      </c>
      <c r="EZ21" s="7">
        <v>18315007365.971348</v>
      </c>
      <c r="FA21" s="7">
        <v>1929499949.9999998</v>
      </c>
      <c r="FB21" s="7">
        <v>90789385371.850037</v>
      </c>
      <c r="FF21" s="7">
        <v>1524704140923.354</v>
      </c>
      <c r="FG21" s="7">
        <v>1730854109431.8472</v>
      </c>
      <c r="FH21" s="7">
        <v>208345111898.59824</v>
      </c>
      <c r="FI21" s="7">
        <v>83188559519.258224</v>
      </c>
      <c r="FJ21" s="7">
        <v>51455719099.924355</v>
      </c>
      <c r="FK21" s="7">
        <v>125870174760.37769</v>
      </c>
      <c r="FM21" s="7">
        <v>135468782808.68977</v>
      </c>
      <c r="FO21" s="7">
        <v>14662488976.140139</v>
      </c>
      <c r="FP21" s="7">
        <v>77994316621.496994</v>
      </c>
      <c r="FQ21" s="7">
        <v>23762275651.87944</v>
      </c>
      <c r="FR21" s="7">
        <v>2532331673.4904652</v>
      </c>
      <c r="FS21" s="7">
        <v>13967647058.82353</v>
      </c>
      <c r="FT21" s="7">
        <v>314019079397.67279</v>
      </c>
      <c r="FU21" s="7">
        <v>2644449232.2932143</v>
      </c>
      <c r="FV21" s="7">
        <v>2602748691.0994768</v>
      </c>
      <c r="FW21" s="7">
        <v>1008391778690.2501</v>
      </c>
      <c r="FY21" s="7">
        <v>5303734882.5115948</v>
      </c>
      <c r="GB21" s="7">
        <v>45210026.324825451</v>
      </c>
      <c r="GC21" s="7">
        <v>49095407.40740741</v>
      </c>
      <c r="GD21" s="7">
        <v>51700619834.710747</v>
      </c>
      <c r="GE21" s="7">
        <v>15500908760.450745</v>
      </c>
      <c r="GF21" s="7">
        <v>509915128707.52173</v>
      </c>
      <c r="GI21" s="7">
        <v>717240400</v>
      </c>
      <c r="GK21" s="7">
        <v>102094111.11111112</v>
      </c>
      <c r="GL21" s="7">
        <v>549446058227.60767</v>
      </c>
      <c r="GO21" s="7">
        <v>436918176.73378074</v>
      </c>
      <c r="GP21" s="7">
        <v>2733183856.5022421</v>
      </c>
      <c r="GQ21" s="7">
        <v>456337424996.25293</v>
      </c>
      <c r="GR21" s="7">
        <v>1689674986849.6582</v>
      </c>
      <c r="GS21" s="7">
        <v>266559337.62649497</v>
      </c>
      <c r="GT21" s="7">
        <v>890798665852.84497</v>
      </c>
      <c r="GV21" s="7">
        <v>4884869091.8406563</v>
      </c>
      <c r="GZ21" s="7">
        <v>13236854105.167162</v>
      </c>
      <c r="HA21" s="7">
        <v>1000535735.3875107</v>
      </c>
      <c r="HC21" s="7">
        <v>2669755115.5037217</v>
      </c>
      <c r="HE21" s="7">
        <v>235765780535.39835</v>
      </c>
      <c r="HF21" s="7">
        <v>102517451754.38596</v>
      </c>
      <c r="HH21" s="7">
        <v>1634224303394.6843</v>
      </c>
      <c r="HJ21" s="7">
        <v>1222702356.109457</v>
      </c>
      <c r="HK21" s="7">
        <v>793675169.87857866</v>
      </c>
      <c r="HR21" s="7">
        <v>544424605.05228305</v>
      </c>
      <c r="HS21" s="7">
        <v>1019630847.1111256</v>
      </c>
      <c r="HT21" s="7">
        <v>948983308.78054535</v>
      </c>
      <c r="HU21" s="7">
        <v>16358376511.226254</v>
      </c>
      <c r="HV21" s="7">
        <v>2575679667449.812</v>
      </c>
      <c r="HX21" s="7">
        <v>846007597.7203958</v>
      </c>
      <c r="HY21" s="7">
        <v>1774365587.8685126</v>
      </c>
      <c r="HZ21" s="7">
        <v>36527862208.713272</v>
      </c>
      <c r="IA21" s="7">
        <v>2142128603.7857141</v>
      </c>
      <c r="IB21" s="7">
        <v>153870462415.97067</v>
      </c>
      <c r="IC21" s="7">
        <v>46523091009.671326</v>
      </c>
      <c r="ID21" s="7">
        <v>1604162497.4594533</v>
      </c>
      <c r="IF21" s="7">
        <v>18530518394.64883</v>
      </c>
      <c r="IG21" s="7">
        <v>6835772209738.793</v>
      </c>
      <c r="IH21" s="7">
        <v>2740301389.6931095</v>
      </c>
      <c r="II21" s="7">
        <v>20631386856.012882</v>
      </c>
      <c r="IJ21" s="7">
        <v>17820100626.262623</v>
      </c>
      <c r="IK21" s="7">
        <v>3244558600</v>
      </c>
      <c r="IL21" s="7">
        <v>12495779622.071018</v>
      </c>
      <c r="IM21" s="7">
        <v>22706155475.304787</v>
      </c>
      <c r="IO21" s="7">
        <v>1947947524.3334744</v>
      </c>
      <c r="IQ21" s="7">
        <v>71877526055.551544</v>
      </c>
      <c r="IR21" s="7">
        <v>11165000000</v>
      </c>
      <c r="IT21" s="7">
        <v>23489924726.27737</v>
      </c>
      <c r="IU21" s="7">
        <v>2350329157.1428571</v>
      </c>
      <c r="IW21" s="7">
        <v>1358461165.8137965</v>
      </c>
      <c r="IX21" s="7">
        <v>6699303304490.4951</v>
      </c>
      <c r="IY21" s="7">
        <v>1005573294.2076297</v>
      </c>
      <c r="IZ21" s="7">
        <v>4052000412.7008686</v>
      </c>
      <c r="JC21" s="7">
        <v>905709147.27018964</v>
      </c>
      <c r="JD21" s="7">
        <v>172583702484.32336</v>
      </c>
      <c r="JE21" s="7">
        <v>80265619484.645248</v>
      </c>
      <c r="JF21" s="7">
        <v>7670500000</v>
      </c>
      <c r="JG21" s="7">
        <v>2591178368.0373526</v>
      </c>
      <c r="JH21" s="7">
        <v>7515823563.1712713</v>
      </c>
      <c r="JI21" s="7">
        <v>111022089.96222959</v>
      </c>
      <c r="JJ21" s="7">
        <v>960728338.93643034</v>
      </c>
      <c r="JK21" s="7">
        <v>3127960000</v>
      </c>
      <c r="JO21" s="7">
        <v>183283589349.24341</v>
      </c>
      <c r="JQ21" s="7">
        <v>183362414567.18262</v>
      </c>
      <c r="JR21" s="7">
        <v>31993368148.3596</v>
      </c>
      <c r="JT21" s="7">
        <v>735500000</v>
      </c>
      <c r="JW21" s="7">
        <v>102969762221.9763</v>
      </c>
      <c r="JX21" s="7">
        <v>340616375.3449862</v>
      </c>
      <c r="JZ21" s="7">
        <v>85552369.914594159</v>
      </c>
      <c r="KA21" s="7">
        <v>9275203105.5794621</v>
      </c>
      <c r="KC21" s="7">
        <v>1113920122.6123242</v>
      </c>
      <c r="KD21" s="7">
        <v>279838520171.01099</v>
      </c>
      <c r="KF21" s="7">
        <v>824263841.53926396</v>
      </c>
      <c r="KG21" s="7">
        <v>24006570178.15609</v>
      </c>
      <c r="KJ21" s="7">
        <v>516657430528.73138</v>
      </c>
      <c r="KM21" s="7">
        <v>41567471.67219869</v>
      </c>
      <c r="KN21" s="7">
        <v>172583702484.32336</v>
      </c>
      <c r="KO21" s="7">
        <v>183362414567.18271</v>
      </c>
      <c r="KP21" s="7">
        <v>3562333458.3333335</v>
      </c>
      <c r="KQ21" s="7">
        <v>5968044209.5146561</v>
      </c>
      <c r="KR21" s="7">
        <v>65147022485.791946</v>
      </c>
      <c r="KU21" s="7">
        <v>2420260869.5652175</v>
      </c>
      <c r="KW21" s="7">
        <v>1175443653695.9443</v>
      </c>
      <c r="KX21" s="7">
        <v>4910257282.9315348</v>
      </c>
      <c r="KY21" s="7">
        <v>2356571000000</v>
      </c>
      <c r="LA21" s="7">
        <v>60844777.777777776</v>
      </c>
      <c r="LB21" s="7">
        <v>46426511627.906975</v>
      </c>
      <c r="LD21" s="7">
        <v>512900000</v>
      </c>
      <c r="LG21" s="7">
        <v>8537753757000.9873</v>
      </c>
      <c r="LK21" s="7">
        <v>46737580496.780128</v>
      </c>
      <c r="LL21" s="7">
        <v>2813375000</v>
      </c>
      <c r="LM21" s="7">
        <v>4351600500</v>
      </c>
    </row>
    <row r="22" spans="1:325" s="7" customFormat="1" x14ac:dyDescent="0.3">
      <c r="A22" s="7" t="s">
        <v>102</v>
      </c>
      <c r="B22" s="7" t="s">
        <v>63</v>
      </c>
      <c r="W22" s="7">
        <v>3072698328.46909</v>
      </c>
      <c r="X22" s="7">
        <v>3467819148.9361701</v>
      </c>
      <c r="Y22" s="7">
        <v>3645744680.8510637</v>
      </c>
      <c r="Z22" s="7">
        <v>3735106382.9787235</v>
      </c>
      <c r="AA22" s="7">
        <v>3905585106.3829789</v>
      </c>
      <c r="AB22" s="7">
        <v>3651861702.1276598</v>
      </c>
      <c r="AC22" s="7">
        <v>3052393617.0212765</v>
      </c>
      <c r="AD22" s="7">
        <v>3392021010.638298</v>
      </c>
      <c r="AE22" s="7">
        <v>3702393617.0212765</v>
      </c>
      <c r="AF22" s="7">
        <v>3863563829.7872338</v>
      </c>
      <c r="AG22" s="7">
        <v>4229787234.0425529</v>
      </c>
      <c r="AH22" s="7">
        <v>4616223404.2553196</v>
      </c>
      <c r="AI22" s="7">
        <v>4751063829.7872343</v>
      </c>
      <c r="AJ22" s="7">
        <v>5200265957.4468088</v>
      </c>
      <c r="AK22" s="7">
        <v>5567553457.4468079</v>
      </c>
      <c r="AL22" s="7">
        <v>5849467819.1489363</v>
      </c>
      <c r="AM22" s="7">
        <v>6101861436.1702127</v>
      </c>
      <c r="AN22" s="7">
        <v>6349202393.6170216</v>
      </c>
      <c r="AO22" s="7">
        <v>6183776595.7446804</v>
      </c>
      <c r="AP22" s="7">
        <v>6621010372.3404255</v>
      </c>
      <c r="AQ22" s="7">
        <v>9062906914.8936176</v>
      </c>
      <c r="AR22" s="7">
        <v>8976207712.7659569</v>
      </c>
      <c r="AS22" s="7">
        <v>9632155053.1914902</v>
      </c>
      <c r="AT22" s="7">
        <v>11074822074.468084</v>
      </c>
      <c r="AU22" s="7">
        <v>13150166755.319149</v>
      </c>
      <c r="AV22" s="7">
        <v>15968726861.702127</v>
      </c>
      <c r="AW22" s="7">
        <v>18505053191.489361</v>
      </c>
      <c r="AX22" s="7">
        <v>21730000000</v>
      </c>
      <c r="AY22" s="7">
        <v>25710877659.574467</v>
      </c>
      <c r="AZ22" s="7">
        <v>22938218085.106384</v>
      </c>
      <c r="BA22" s="7">
        <v>25713271276.595745</v>
      </c>
      <c r="BB22" s="7">
        <v>29157446808.510639</v>
      </c>
      <c r="BC22" s="7">
        <v>30749308510.638298</v>
      </c>
      <c r="BD22" s="7">
        <v>32898670212.765957</v>
      </c>
      <c r="BE22" s="7">
        <v>33387712765.957447</v>
      </c>
      <c r="BF22" s="7">
        <v>31125851063.829788</v>
      </c>
      <c r="BG22" s="7">
        <v>31858510638.297871</v>
      </c>
      <c r="BI22" s="7" t="s">
        <v>23</v>
      </c>
      <c r="BK22" s="7">
        <v>3697940409.6109838</v>
      </c>
      <c r="BN22" s="7">
        <v>411578334.15964305</v>
      </c>
      <c r="BO22" s="7">
        <v>248646206366.97311</v>
      </c>
      <c r="BP22" s="7">
        <v>31225463217.758213</v>
      </c>
      <c r="BQ22" s="7">
        <v>69252328953.37886</v>
      </c>
      <c r="BT22" s="7">
        <v>109079962.96296296</v>
      </c>
      <c r="BU22" s="7">
        <v>134793820288.53801</v>
      </c>
      <c r="BV22" s="7">
        <v>73759181883.685028</v>
      </c>
      <c r="BX22" s="7">
        <v>782496666.66666663</v>
      </c>
      <c r="BY22" s="7">
        <v>116938177352.77931</v>
      </c>
      <c r="BZ22" s="7">
        <v>1186231265.1841657</v>
      </c>
      <c r="CA22" s="7">
        <v>1748480982.1851664</v>
      </c>
      <c r="CB22" s="7">
        <v>15565480321.944809</v>
      </c>
      <c r="CE22" s="7">
        <v>1139800100</v>
      </c>
      <c r="CH22" s="7">
        <v>151800000</v>
      </c>
      <c r="CI22" s="7">
        <v>517200000</v>
      </c>
      <c r="CJ22" s="7">
        <v>4421343606.1813526</v>
      </c>
      <c r="CK22" s="7">
        <v>224969488835.18094</v>
      </c>
      <c r="CM22" s="7">
        <v>2803780005.5182562</v>
      </c>
      <c r="CO22" s="7">
        <v>819877300.61349702</v>
      </c>
      <c r="CP22" s="7">
        <v>700764892.70483112</v>
      </c>
      <c r="CQ22" s="7">
        <v>243072102185.41916</v>
      </c>
      <c r="CU22" s="7">
        <v>21803696985.234898</v>
      </c>
      <c r="CV22" s="7">
        <v>178282608695.65219</v>
      </c>
      <c r="CW22" s="7">
        <v>9142935857.9476643</v>
      </c>
      <c r="CX22" s="7">
        <v>5811444660.6575222</v>
      </c>
      <c r="CY22" s="7">
        <v>15068422242.057137</v>
      </c>
      <c r="CZ22" s="7">
        <v>1198749665.9506621</v>
      </c>
      <c r="DA22" s="7">
        <v>27940411250.27322</v>
      </c>
      <c r="DD22" s="7">
        <v>4035519323.2205367</v>
      </c>
      <c r="DE22" s="7">
        <v>10966585159.664883</v>
      </c>
      <c r="DF22" s="7">
        <v>19584443287.671234</v>
      </c>
      <c r="DI22" s="7">
        <v>1288715209.5808384</v>
      </c>
      <c r="DK22" s="7">
        <v>878010536975.77625</v>
      </c>
      <c r="DM22" s="7">
        <v>44296296.296296291</v>
      </c>
      <c r="DN22" s="7">
        <v>70366280174.871689</v>
      </c>
      <c r="DO22" s="7">
        <v>5498800100</v>
      </c>
      <c r="DP22" s="7">
        <v>33243422157.631123</v>
      </c>
      <c r="DQ22" s="7">
        <v>324803362089.11359</v>
      </c>
      <c r="DR22" s="7">
        <v>1045208440796.3761</v>
      </c>
      <c r="DS22" s="7">
        <v>1671803883927.9468</v>
      </c>
      <c r="DU22" s="7">
        <v>4015364706047.0293</v>
      </c>
      <c r="DV22" s="7">
        <v>14175166007.577393</v>
      </c>
      <c r="DW22" s="7">
        <v>18150000571.428574</v>
      </c>
      <c r="DX22" s="7">
        <v>2639765077757.4517</v>
      </c>
      <c r="DZ22" s="7">
        <v>214019077342.58801</v>
      </c>
      <c r="EC22" s="7">
        <v>3382589603382.52</v>
      </c>
      <c r="EE22" s="7">
        <v>44498283620.821251</v>
      </c>
      <c r="EF22" s="7">
        <v>1019743927.2466197</v>
      </c>
      <c r="EG22" s="7">
        <v>615834104224.48352</v>
      </c>
      <c r="EJ22" s="7">
        <v>3030251116.3599873</v>
      </c>
      <c r="EK22" s="7">
        <v>438994070309.19104</v>
      </c>
      <c r="EM22" s="7">
        <v>4020227931.1509657</v>
      </c>
      <c r="EP22" s="7">
        <v>207114382.54607072</v>
      </c>
      <c r="EQ22" s="7">
        <v>118537875.12588115</v>
      </c>
      <c r="ES22" s="7">
        <v>54481875804.967796</v>
      </c>
      <c r="ET22" s="7">
        <v>102244362.22222221</v>
      </c>
      <c r="EU22" s="7">
        <v>420642463.40999812</v>
      </c>
      <c r="EV22" s="7">
        <v>6902600200</v>
      </c>
      <c r="EX22" s="7">
        <v>530439999.99999988</v>
      </c>
      <c r="EY22" s="7">
        <v>7965334539314.2852</v>
      </c>
      <c r="EZ22" s="7">
        <v>22526035940.592079</v>
      </c>
      <c r="FA22" s="7">
        <v>2251499950</v>
      </c>
      <c r="FB22" s="7">
        <v>101664820366.85112</v>
      </c>
      <c r="FF22" s="7">
        <v>1825690391074.2126</v>
      </c>
      <c r="FG22" s="7">
        <v>2065313058220.4756</v>
      </c>
      <c r="FH22" s="7">
        <v>242195946786.6156</v>
      </c>
      <c r="FI22" s="7">
        <v>102363089138.53233</v>
      </c>
      <c r="FJ22" s="7">
        <v>51400186379.303314</v>
      </c>
      <c r="FK22" s="7">
        <v>139556026001.64435</v>
      </c>
      <c r="FM22" s="7">
        <v>150950826964.42355</v>
      </c>
      <c r="FO22" s="7">
        <v>18337460025.789814</v>
      </c>
      <c r="FP22" s="7">
        <v>90391877325.292664</v>
      </c>
      <c r="FQ22" s="7">
        <v>37816457839.485275</v>
      </c>
      <c r="FR22" s="7">
        <v>2876729410.0964265</v>
      </c>
      <c r="FS22" s="7">
        <v>17796000000</v>
      </c>
      <c r="FT22" s="7">
        <v>392378586343.5097</v>
      </c>
      <c r="FU22" s="7">
        <v>2425033998.1867633</v>
      </c>
      <c r="FV22" s="7">
        <v>3271728271.7282715</v>
      </c>
      <c r="FW22" s="7">
        <v>1049578503045.0854</v>
      </c>
      <c r="FY22" s="7">
        <v>6234390975.298707</v>
      </c>
      <c r="GB22" s="7">
        <v>42620165.437066846</v>
      </c>
      <c r="GC22" s="7">
        <v>58296666.666666664</v>
      </c>
      <c r="GD22" s="7">
        <v>66567975206.611572</v>
      </c>
      <c r="GE22" s="7">
        <v>24746019536.903042</v>
      </c>
      <c r="GF22" s="7">
        <v>602811483644.08362</v>
      </c>
      <c r="GI22" s="7">
        <v>814067900</v>
      </c>
      <c r="GK22" s="7">
        <v>123935518.51851851</v>
      </c>
      <c r="GL22" s="7">
        <v>653954905517.99329</v>
      </c>
      <c r="GO22" s="7">
        <v>503180669.99458712</v>
      </c>
      <c r="GP22" s="7">
        <v>3364611432.2414899</v>
      </c>
      <c r="GQ22" s="7">
        <v>519598733097.62305</v>
      </c>
      <c r="GR22" s="7">
        <v>2008497065323.0366</v>
      </c>
      <c r="GS22" s="7">
        <v>290142517.81472683</v>
      </c>
      <c r="GT22" s="7">
        <v>1064378208761.1454</v>
      </c>
      <c r="GV22" s="7">
        <v>5711457760.0440283</v>
      </c>
      <c r="GZ22" s="7">
        <v>15912133569.285221</v>
      </c>
      <c r="HA22" s="7">
        <v>1209898293.4637191</v>
      </c>
      <c r="HC22" s="7">
        <v>3463565881.4221516</v>
      </c>
      <c r="HE22" s="7">
        <v>308143991726.13989</v>
      </c>
      <c r="HF22" s="7">
        <v>134540324561.40352</v>
      </c>
      <c r="HH22" s="7">
        <v>1947681001919.876</v>
      </c>
      <c r="HJ22" s="7">
        <v>1595423285.6465917</v>
      </c>
      <c r="HK22" s="7">
        <v>1001300838.3233532</v>
      </c>
      <c r="HR22" s="7">
        <v>644070364.88907623</v>
      </c>
      <c r="HS22" s="7">
        <v>1216229419.3180199</v>
      </c>
      <c r="HT22" s="7">
        <v>1058297676.3357201</v>
      </c>
      <c r="HU22" s="7">
        <v>21213672089.197586</v>
      </c>
      <c r="HV22" s="7">
        <v>2875732302185.4194</v>
      </c>
      <c r="HX22" s="7">
        <v>1047225130.2433331</v>
      </c>
      <c r="HY22" s="7">
        <v>2109277663.0974798</v>
      </c>
      <c r="HZ22" s="7">
        <v>47259911894.273125</v>
      </c>
      <c r="IA22" s="7">
        <v>1527852635.6315787</v>
      </c>
      <c r="IB22" s="7">
        <v>177376289135.44986</v>
      </c>
      <c r="IC22" s="7">
        <v>53132244623.921333</v>
      </c>
      <c r="ID22" s="7">
        <v>1851250008.3333333</v>
      </c>
      <c r="IF22" s="7">
        <v>20730241410.397678</v>
      </c>
      <c r="IG22" s="7">
        <v>7896142494076.7607</v>
      </c>
      <c r="IH22" s="7">
        <v>3733352634.6265202</v>
      </c>
      <c r="II22" s="7">
        <v>26785098967.408157</v>
      </c>
      <c r="IJ22" s="7">
        <v>19707979303.030304</v>
      </c>
      <c r="IK22" s="7">
        <v>3704551600</v>
      </c>
      <c r="IL22" s="7">
        <v>15962459447.216827</v>
      </c>
      <c r="IM22" s="7">
        <v>27502168726.957275</v>
      </c>
      <c r="IO22" s="7">
        <v>2293621944.366395</v>
      </c>
      <c r="IQ22" s="7">
        <v>90876577931.618866</v>
      </c>
      <c r="IR22" s="7">
        <v>12750000000</v>
      </c>
      <c r="IT22" s="7">
        <v>26625439344.262295</v>
      </c>
      <c r="IU22" s="7">
        <v>3135123879.3650794</v>
      </c>
      <c r="IW22" s="7">
        <v>1664350939.849601</v>
      </c>
      <c r="IX22" s="7">
        <v>7701902775121.5508</v>
      </c>
      <c r="IY22" s="7">
        <v>1215031775.2679532</v>
      </c>
      <c r="IZ22" s="7">
        <v>5633000318.0240107</v>
      </c>
      <c r="JC22" s="7">
        <v>1109346220.5288458</v>
      </c>
      <c r="JD22" s="7">
        <v>193318644211.01447</v>
      </c>
      <c r="JE22" s="7">
        <v>111859676267.55534</v>
      </c>
      <c r="JF22" s="7">
        <v>9032249999.9999981</v>
      </c>
      <c r="JG22" s="7">
        <v>3226678628.3104296</v>
      </c>
      <c r="JH22" s="7">
        <v>9294635004.3975372</v>
      </c>
      <c r="JI22" s="7">
        <v>151270207.85219401</v>
      </c>
      <c r="JJ22" s="7">
        <v>1109374722.0829353</v>
      </c>
      <c r="JK22" s="7">
        <v>3463639900</v>
      </c>
      <c r="JO22" s="7">
        <v>220598169194.50089</v>
      </c>
      <c r="JQ22" s="7">
        <v>220720718807.56973</v>
      </c>
      <c r="JR22" s="7">
        <v>39722899441.669724</v>
      </c>
      <c r="JT22" s="7">
        <v>783000000</v>
      </c>
      <c r="JW22" s="7">
        <v>121646718574.32764</v>
      </c>
      <c r="JX22" s="7">
        <v>412093133.76098835</v>
      </c>
      <c r="JZ22" s="7">
        <v>127261099.24395965</v>
      </c>
      <c r="KA22" s="7">
        <v>9929682184.3271809</v>
      </c>
      <c r="KC22" s="7">
        <v>1004316495.1117595</v>
      </c>
      <c r="KD22" s="7">
        <v>324144271125.13049</v>
      </c>
      <c r="KF22" s="7">
        <v>891775906.63101459</v>
      </c>
      <c r="KG22" s="7">
        <v>27371699082.712585</v>
      </c>
      <c r="KJ22" s="7">
        <v>616982642628.54187</v>
      </c>
      <c r="KM22" s="7">
        <v>44667002.012072437</v>
      </c>
      <c r="KN22" s="7">
        <v>193318644211.01447</v>
      </c>
      <c r="KO22" s="7">
        <v>220720718807.56989</v>
      </c>
      <c r="KP22" s="7">
        <v>4602416625</v>
      </c>
      <c r="KQ22" s="7">
        <v>7188191881.9188194</v>
      </c>
      <c r="KR22" s="7">
        <v>89394085658.203796</v>
      </c>
      <c r="KU22" s="7">
        <v>2139025000</v>
      </c>
      <c r="KW22" s="7">
        <v>1426467211025.1006</v>
      </c>
      <c r="KX22" s="7">
        <v>7181185277.9865103</v>
      </c>
      <c r="KY22" s="7">
        <v>2632143000000</v>
      </c>
      <c r="LA22" s="7">
        <v>71096370.370370373</v>
      </c>
      <c r="LB22" s="7">
        <v>55653325581.395348</v>
      </c>
      <c r="LD22" s="7">
        <v>606700032</v>
      </c>
      <c r="LF22" s="7">
        <v>119258835.3355246</v>
      </c>
      <c r="LG22" s="7">
        <v>9919046089725.1074</v>
      </c>
      <c r="LK22" s="7">
        <v>57647268408.551064</v>
      </c>
      <c r="LL22" s="7">
        <v>3325500000</v>
      </c>
      <c r="LM22" s="7">
        <v>5177459400</v>
      </c>
    </row>
    <row r="23" spans="1:325" s="7" customFormat="1" x14ac:dyDescent="0.3">
      <c r="A23" s="7" t="s">
        <v>104</v>
      </c>
      <c r="B23" s="7" t="s">
        <v>63</v>
      </c>
      <c r="C23" s="7">
        <v>169803921.56862742</v>
      </c>
      <c r="D23" s="7">
        <v>190098039.21568626</v>
      </c>
      <c r="E23" s="7">
        <v>212254901.96078432</v>
      </c>
      <c r="F23" s="7">
        <v>237745098.03921568</v>
      </c>
      <c r="G23" s="7">
        <v>266666666.66666666</v>
      </c>
      <c r="H23" s="7">
        <v>300392156.86274511</v>
      </c>
      <c r="I23" s="7">
        <v>340000000</v>
      </c>
      <c r="J23" s="7">
        <v>390196078.43137252</v>
      </c>
      <c r="K23" s="7">
        <v>444901960.78431374</v>
      </c>
      <c r="L23" s="7">
        <v>528137254.90196091</v>
      </c>
      <c r="M23" s="7">
        <v>538423153.69261479</v>
      </c>
      <c r="N23" s="7">
        <v>573400000</v>
      </c>
      <c r="O23" s="7">
        <v>590900000</v>
      </c>
      <c r="P23" s="7">
        <v>670899999.99999988</v>
      </c>
      <c r="Q23" s="7">
        <v>632399999.99999988</v>
      </c>
      <c r="R23" s="7">
        <v>596200000.00000012</v>
      </c>
      <c r="S23" s="7">
        <v>642100000</v>
      </c>
      <c r="T23" s="7">
        <v>713000000</v>
      </c>
      <c r="U23" s="7">
        <v>832400000</v>
      </c>
      <c r="V23" s="7">
        <v>1139800100</v>
      </c>
      <c r="W23" s="7">
        <v>1335300000</v>
      </c>
      <c r="X23" s="7">
        <v>1426500000.0000002</v>
      </c>
      <c r="Y23" s="7">
        <v>1578300000.0000002</v>
      </c>
      <c r="Z23" s="7">
        <v>1732800000</v>
      </c>
      <c r="AA23" s="7">
        <v>2041100000</v>
      </c>
      <c r="AB23" s="7">
        <v>2320699900</v>
      </c>
      <c r="AC23" s="7">
        <v>2472500000</v>
      </c>
      <c r="AD23" s="7">
        <v>2713999900</v>
      </c>
      <c r="AE23" s="7">
        <v>2817900000</v>
      </c>
      <c r="AF23" s="7">
        <v>3062000000.0000005</v>
      </c>
      <c r="AG23" s="7">
        <v>3166000000</v>
      </c>
      <c r="AH23" s="7">
        <v>3111160000</v>
      </c>
      <c r="AI23" s="7">
        <v>3109000000</v>
      </c>
      <c r="AJ23" s="7">
        <v>3092000000</v>
      </c>
      <c r="AK23" s="7">
        <v>3259000000</v>
      </c>
      <c r="AL23" s="7">
        <v>3429000000</v>
      </c>
      <c r="AM23" s="7">
        <v>3609000000</v>
      </c>
      <c r="AN23" s="7">
        <v>4961119000</v>
      </c>
      <c r="AO23" s="7">
        <v>5353524000</v>
      </c>
      <c r="AP23" s="7">
        <v>6019972000</v>
      </c>
      <c r="AQ23" s="7">
        <v>6327551999.999999</v>
      </c>
      <c r="AR23" s="7">
        <v>6516650999.999999</v>
      </c>
      <c r="AS23" s="7">
        <v>6957996000</v>
      </c>
      <c r="AT23" s="7">
        <v>6949317000</v>
      </c>
      <c r="AU23" s="7">
        <v>7094413000</v>
      </c>
      <c r="AV23" s="7">
        <v>7706221999.999999</v>
      </c>
      <c r="AW23" s="7">
        <v>7965588000</v>
      </c>
      <c r="AX23" s="7">
        <v>8318995999.999999</v>
      </c>
      <c r="AY23" s="7">
        <v>8247000000</v>
      </c>
      <c r="AZ23" s="7">
        <v>7820000000</v>
      </c>
      <c r="BA23" s="7">
        <v>7910000000</v>
      </c>
      <c r="BB23" s="7">
        <v>7890000000</v>
      </c>
      <c r="BC23" s="7">
        <v>8399000000</v>
      </c>
      <c r="BD23" s="7">
        <v>8521999999.999999</v>
      </c>
      <c r="BE23" s="7">
        <v>8618000000</v>
      </c>
      <c r="BF23" s="7">
        <v>8854000000</v>
      </c>
      <c r="BG23" s="7">
        <v>9047000000</v>
      </c>
      <c r="BI23" s="7" t="s">
        <v>24</v>
      </c>
      <c r="BK23" s="7">
        <v>3641723321.9954638</v>
      </c>
      <c r="BN23" s="7">
        <v>446416105.82501739</v>
      </c>
      <c r="BO23" s="7">
        <v>338177454717.49933</v>
      </c>
      <c r="BP23" s="7">
        <v>43598748449.047852</v>
      </c>
      <c r="BQ23" s="7">
        <v>76961923741.947845</v>
      </c>
      <c r="BT23" s="7">
        <v>131431037.03703703</v>
      </c>
      <c r="BU23" s="7">
        <v>149887465181.0585</v>
      </c>
      <c r="BV23" s="7">
        <v>81861232822.80365</v>
      </c>
      <c r="BX23" s="7">
        <v>919726666.66666663</v>
      </c>
      <c r="BY23" s="7">
        <v>127508322941.09532</v>
      </c>
      <c r="BZ23" s="7">
        <v>1405251547.2388248</v>
      </c>
      <c r="CA23" s="7">
        <v>1928720390.2886932</v>
      </c>
      <c r="CB23" s="7">
        <v>18138049095.607235</v>
      </c>
      <c r="CC23" s="7">
        <v>19839230769.23077</v>
      </c>
      <c r="CD23" s="7">
        <v>3072698328.46909</v>
      </c>
      <c r="CE23" s="7">
        <v>1335300000</v>
      </c>
      <c r="CH23" s="7">
        <v>194750000</v>
      </c>
      <c r="CI23" s="7">
        <v>613299968</v>
      </c>
      <c r="CJ23" s="7">
        <v>4537487842.5774879</v>
      </c>
      <c r="CK23" s="7">
        <v>235024598983.26135</v>
      </c>
      <c r="CL23" s="7">
        <v>1012264035.9383434</v>
      </c>
      <c r="CM23" s="7">
        <v>4928824957.967495</v>
      </c>
      <c r="CN23" s="7">
        <v>135653295.1653944</v>
      </c>
      <c r="CO23" s="7">
        <v>1060923829.130211</v>
      </c>
      <c r="CP23" s="7">
        <v>797048028.77324653</v>
      </c>
      <c r="CQ23" s="7">
        <v>273853826377.00992</v>
      </c>
      <c r="CS23" s="7">
        <v>118710309542.28084</v>
      </c>
      <c r="CU23" s="7">
        <v>29036709871.794872</v>
      </c>
      <c r="CV23" s="7">
        <v>191150000000</v>
      </c>
      <c r="CW23" s="7">
        <v>10175615441.812651</v>
      </c>
      <c r="CX23" s="7">
        <v>6740756568.9156561</v>
      </c>
      <c r="CY23" s="7">
        <v>14394927492.964659</v>
      </c>
      <c r="CZ23" s="7">
        <v>1705796849.5465524</v>
      </c>
      <c r="DA23" s="7">
        <v>33400735644.048115</v>
      </c>
      <c r="DB23" s="7">
        <v>123505640.91447373</v>
      </c>
      <c r="DC23" s="7">
        <v>142246875.53671572</v>
      </c>
      <c r="DD23" s="7">
        <v>4831447001.1668606</v>
      </c>
      <c r="DE23" s="7">
        <v>13453485464.732922</v>
      </c>
      <c r="DF23" s="7">
        <v>19912889861.111111</v>
      </c>
      <c r="DI23" s="7">
        <v>2154311276.9485903</v>
      </c>
      <c r="DK23" s="7">
        <v>946695355820.95972</v>
      </c>
      <c r="DM23" s="7">
        <v>59099999.999999993</v>
      </c>
      <c r="DN23" s="7">
        <v>71127592753.597473</v>
      </c>
      <c r="DO23" s="7">
        <v>6631000100.000001</v>
      </c>
      <c r="DP23" s="7">
        <v>42345277342.019547</v>
      </c>
      <c r="DQ23" s="7">
        <v>374772179720.20984</v>
      </c>
      <c r="DR23" s="7">
        <v>1289757085834.8643</v>
      </c>
      <c r="DS23" s="7">
        <v>1806920411252.2888</v>
      </c>
      <c r="DU23" s="7">
        <v>4548343163223.5889</v>
      </c>
      <c r="DV23" s="7">
        <v>17881514682.878384</v>
      </c>
      <c r="DW23" s="7">
        <v>22912500555.555557</v>
      </c>
      <c r="DX23" s="7">
        <v>2956735717812.2407</v>
      </c>
      <c r="DZ23" s="7">
        <v>232134606637.27081</v>
      </c>
      <c r="EC23" s="7">
        <v>3860946303423.7813</v>
      </c>
      <c r="EE23" s="7">
        <v>53685049410.264587</v>
      </c>
      <c r="EF23" s="7">
        <v>1202567359.4132032</v>
      </c>
      <c r="EG23" s="7">
        <v>703525302701.02454</v>
      </c>
      <c r="EJ23" s="7">
        <v>4279637933.8512559</v>
      </c>
      <c r="EK23" s="7">
        <v>564947710899.37256</v>
      </c>
      <c r="EM23" s="7">
        <v>4445228057.4535351</v>
      </c>
      <c r="EP23" s="7">
        <v>241080708.89018011</v>
      </c>
      <c r="EQ23" s="7">
        <v>110653830.72603288</v>
      </c>
      <c r="ER23" s="7">
        <v>50642880.773750342</v>
      </c>
      <c r="ES23" s="7">
        <v>56829663469.224625</v>
      </c>
      <c r="ET23" s="7">
        <v>110900457.03703703</v>
      </c>
      <c r="EU23" s="7">
        <v>476055288.41888607</v>
      </c>
      <c r="EV23" s="7">
        <v>7878700000</v>
      </c>
      <c r="EX23" s="7">
        <v>603200000</v>
      </c>
      <c r="EY23" s="7">
        <v>8898498285433.7656</v>
      </c>
      <c r="EZ23" s="7">
        <v>28861759209.019112</v>
      </c>
      <c r="FA23" s="7">
        <v>2566000050</v>
      </c>
      <c r="FB23" s="7">
        <v>106677929490.77145</v>
      </c>
      <c r="FF23" s="7">
        <v>2139762149511.6565</v>
      </c>
      <c r="FG23" s="7">
        <v>2422283171176.0859</v>
      </c>
      <c r="FH23" s="7">
        <v>285548847107.09003</v>
      </c>
      <c r="FI23" s="7">
        <v>131669829698.64131</v>
      </c>
      <c r="FJ23" s="7">
        <v>72482337370.349335</v>
      </c>
      <c r="FK23" s="7">
        <v>151420555888.67633</v>
      </c>
      <c r="FM23" s="7">
        <v>183839864649.14987</v>
      </c>
      <c r="FO23" s="7">
        <v>21769374170.577763</v>
      </c>
      <c r="FP23" s="7">
        <v>94362275579.462097</v>
      </c>
      <c r="FQ23" s="7">
        <v>53405689129.698608</v>
      </c>
      <c r="FR23" s="7">
        <v>3409023699.3496747</v>
      </c>
      <c r="FS23" s="7">
        <v>21884705882.35294</v>
      </c>
      <c r="FT23" s="7">
        <v>475682508026.2265</v>
      </c>
      <c r="FU23" s="7">
        <v>2679409453.2390251</v>
      </c>
      <c r="FV23" s="7">
        <v>3910036925.1426654</v>
      </c>
      <c r="FW23" s="7">
        <v>1099692917412.7461</v>
      </c>
      <c r="FY23" s="7">
        <v>7265315331.6227274</v>
      </c>
      <c r="GB23" s="7">
        <v>38715554.543384194</v>
      </c>
      <c r="GC23" s="7">
        <v>67715444.444444448</v>
      </c>
      <c r="GD23" s="7">
        <v>64980820835.322594</v>
      </c>
      <c r="GE23" s="7">
        <v>28638550499.445065</v>
      </c>
      <c r="GF23" s="7">
        <v>710116907993.98413</v>
      </c>
      <c r="GI23" s="7">
        <v>854711500</v>
      </c>
      <c r="GK23" s="7">
        <v>146341370.37037033</v>
      </c>
      <c r="GL23" s="7">
        <v>775694201000.99805</v>
      </c>
      <c r="GN23" s="7">
        <v>80209493052.731003</v>
      </c>
      <c r="GO23" s="7">
        <v>534701915.61735398</v>
      </c>
      <c r="GP23" s="7">
        <v>4024621899.5765271</v>
      </c>
      <c r="GQ23" s="7">
        <v>645574198150.02344</v>
      </c>
      <c r="GR23" s="7">
        <v>2344256743828.103</v>
      </c>
      <c r="GS23" s="7">
        <v>431561376.47663069</v>
      </c>
      <c r="GT23" s="7">
        <v>1206585272361.8022</v>
      </c>
      <c r="GV23" s="7">
        <v>6232005655.9525452</v>
      </c>
      <c r="GZ23" s="7">
        <v>21728770055.377739</v>
      </c>
      <c r="HA23" s="7">
        <v>1378130995.659126</v>
      </c>
      <c r="HC23" s="7">
        <v>4042139901.3637924</v>
      </c>
      <c r="HD23" s="7">
        <v>42463576.158940397</v>
      </c>
      <c r="HE23" s="7">
        <v>399635706600.82025</v>
      </c>
      <c r="HF23" s="7">
        <v>194356826086.95651</v>
      </c>
      <c r="HH23" s="7">
        <v>2280187292914.4307</v>
      </c>
      <c r="HJ23" s="7">
        <v>1759690811.6069891</v>
      </c>
      <c r="HK23" s="7">
        <v>1250242107.8796918</v>
      </c>
      <c r="HQ23" s="7">
        <v>3526287037.0370374</v>
      </c>
      <c r="HR23" s="7">
        <v>709041452.21771824</v>
      </c>
      <c r="HS23" s="7">
        <v>1136543003.2664003</v>
      </c>
      <c r="HT23" s="7">
        <v>1237662066.7897439</v>
      </c>
      <c r="HU23" s="7">
        <v>24488033442.050625</v>
      </c>
      <c r="HV23" s="7">
        <v>3136972126345.0103</v>
      </c>
      <c r="HW23" s="7">
        <v>2434884951.206985</v>
      </c>
      <c r="HX23" s="7">
        <v>1182457142.6064794</v>
      </c>
      <c r="HY23" s="7">
        <v>2508524715.7951574</v>
      </c>
      <c r="HZ23" s="7">
        <v>64201788122.605354</v>
      </c>
      <c r="IA23" s="7">
        <v>2189347367.5263157</v>
      </c>
      <c r="IB23" s="7">
        <v>192661371425.40457</v>
      </c>
      <c r="IC23" s="7">
        <v>64439382896.015556</v>
      </c>
      <c r="ID23" s="7">
        <v>1945916583.3333333</v>
      </c>
      <c r="IF23" s="7">
        <v>23245512449.334106</v>
      </c>
      <c r="IG23" s="7">
        <v>8764338498876.6553</v>
      </c>
      <c r="IH23" s="7">
        <v>5981760277.9386225</v>
      </c>
      <c r="II23" s="7">
        <v>37183269997.955994</v>
      </c>
      <c r="IJ23" s="7">
        <v>23689696767.676765</v>
      </c>
      <c r="IK23" s="7">
        <v>4614086400</v>
      </c>
      <c r="IL23" s="7">
        <v>18134029179.639324</v>
      </c>
      <c r="IM23" s="7">
        <v>32450541843.065208</v>
      </c>
      <c r="IO23" s="7">
        <v>2545983007.8998361</v>
      </c>
      <c r="IQ23" s="7">
        <v>111128692579.22513</v>
      </c>
      <c r="IR23" s="7">
        <v>14436100000</v>
      </c>
      <c r="IT23" s="7">
        <v>32899759311.173409</v>
      </c>
      <c r="IU23" s="7">
        <v>4094810488.0952382</v>
      </c>
      <c r="IW23" s="7">
        <v>1904926911.8516591</v>
      </c>
      <c r="IX23" s="7">
        <v>8528744893965.7441</v>
      </c>
      <c r="IY23" s="7">
        <v>1362151523.6899333</v>
      </c>
      <c r="IZ23" s="7">
        <v>7829094613.0708227</v>
      </c>
      <c r="JC23" s="7">
        <v>1254765349.9318528</v>
      </c>
      <c r="JD23" s="7">
        <v>233086150890.58142</v>
      </c>
      <c r="JE23" s="7">
        <v>164541738058.73688</v>
      </c>
      <c r="JF23" s="7">
        <v>7459833333.333334</v>
      </c>
      <c r="JG23" s="7">
        <v>3503282102.9574084</v>
      </c>
      <c r="JH23" s="7">
        <v>11893405683.803919</v>
      </c>
      <c r="JI23" s="7">
        <v>168715353.09713185</v>
      </c>
      <c r="JJ23" s="7">
        <v>1100685844.9228423</v>
      </c>
      <c r="JK23" s="7">
        <v>3573959900</v>
      </c>
      <c r="JO23" s="7">
        <v>277028916343.79858</v>
      </c>
      <c r="JQ23" s="7">
        <v>277168620649.29755</v>
      </c>
      <c r="JR23" s="7">
        <v>52643379201.57605</v>
      </c>
      <c r="JT23" s="7">
        <v>794900000</v>
      </c>
      <c r="JW23" s="7">
        <v>140088635568.37527</v>
      </c>
      <c r="JX23" s="7">
        <v>542000513.61068308</v>
      </c>
      <c r="JZ23" s="7">
        <v>147357222.77980226</v>
      </c>
      <c r="KA23" s="7">
        <v>13062421024.933714</v>
      </c>
      <c r="KC23" s="7">
        <v>1033002401.8254285</v>
      </c>
      <c r="KD23" s="7">
        <v>374011692034.31555</v>
      </c>
      <c r="KF23" s="7">
        <v>1136408814.1969221</v>
      </c>
      <c r="KG23" s="7">
        <v>32353440726.885578</v>
      </c>
      <c r="KJ23" s="7">
        <v>735862731969.57117</v>
      </c>
      <c r="KM23" s="7">
        <v>53260077.431109086</v>
      </c>
      <c r="KN23" s="7">
        <v>233086150890.58142</v>
      </c>
      <c r="KO23" s="7">
        <v>277168620649.29767</v>
      </c>
      <c r="KP23" s="7">
        <v>6235833333.333334</v>
      </c>
      <c r="KQ23" s="7">
        <v>8744134354.1615219</v>
      </c>
      <c r="KR23" s="7">
        <v>68789289565.743439</v>
      </c>
      <c r="KU23" s="7">
        <v>1244609999.9999998</v>
      </c>
      <c r="KW23" s="7">
        <v>1630719856470.3889</v>
      </c>
      <c r="KX23" s="7">
        <v>10163020115.73436</v>
      </c>
      <c r="KY23" s="7">
        <v>2862505000000</v>
      </c>
      <c r="LA23" s="7">
        <v>82340333.333333328</v>
      </c>
      <c r="LB23" s="7">
        <v>67018023255.813957</v>
      </c>
      <c r="LD23" s="7">
        <v>727800000</v>
      </c>
      <c r="LF23" s="7">
        <v>113423181.33895624</v>
      </c>
      <c r="LG23" s="7">
        <v>11166003844684.049</v>
      </c>
      <c r="LK23" s="7">
        <v>82984078068.823822</v>
      </c>
      <c r="LL23" s="7">
        <v>3829500000</v>
      </c>
      <c r="LM23" s="7">
        <v>6678868200</v>
      </c>
    </row>
    <row r="24" spans="1:325" s="7" customFormat="1" x14ac:dyDescent="0.3">
      <c r="A24" s="7" t="s">
        <v>106</v>
      </c>
      <c r="B24" s="7" t="s">
        <v>63</v>
      </c>
      <c r="AK24" s="7">
        <v>1255802469.1358023</v>
      </c>
      <c r="AL24" s="7">
        <v>1866572953.736655</v>
      </c>
      <c r="AM24" s="7">
        <v>2786045321.6374269</v>
      </c>
      <c r="AN24" s="7">
        <v>3671816504.2385092</v>
      </c>
      <c r="AO24" s="7">
        <v>4116699437.4041028</v>
      </c>
      <c r="AP24" s="7">
        <v>4685729738.5620909</v>
      </c>
      <c r="AQ24" s="7">
        <v>5505984455.9585485</v>
      </c>
      <c r="AR24" s="7">
        <v>5748990666.1786242</v>
      </c>
      <c r="AS24" s="7">
        <v>6651226179.0182877</v>
      </c>
      <c r="AT24" s="7">
        <v>8370020196.191576</v>
      </c>
      <c r="AU24" s="7">
        <v>10022840634.920637</v>
      </c>
      <c r="AV24" s="7">
        <v>11225138297.195908</v>
      </c>
      <c r="AW24" s="7">
        <v>12866524918.222054</v>
      </c>
      <c r="AX24" s="7">
        <v>15776422673.19804</v>
      </c>
      <c r="AY24" s="7">
        <v>19101454463.750748</v>
      </c>
      <c r="AZ24" s="7">
        <v>17600630726.614109</v>
      </c>
      <c r="BA24" s="7">
        <v>17164279813.096769</v>
      </c>
      <c r="BB24" s="7">
        <v>18629346790.816692</v>
      </c>
      <c r="BC24" s="7">
        <v>17207367625.804756</v>
      </c>
      <c r="BD24" s="7">
        <v>18154290272.215054</v>
      </c>
      <c r="BE24" s="7">
        <v>18521475376.475376</v>
      </c>
      <c r="BF24" s="7">
        <v>16173806634.533598</v>
      </c>
      <c r="BG24" s="7">
        <v>16559695718.567955</v>
      </c>
      <c r="BI24" s="7" t="s">
        <v>25</v>
      </c>
      <c r="BK24" s="7">
        <v>3478787909.0909095</v>
      </c>
      <c r="BN24" s="7">
        <v>388958731.30293751</v>
      </c>
      <c r="BO24" s="7">
        <v>348592795413.07465</v>
      </c>
      <c r="BP24" s="7">
        <v>49333424135.113052</v>
      </c>
      <c r="BQ24" s="7">
        <v>78676842366.421326</v>
      </c>
      <c r="BT24" s="7">
        <v>147841740.74074072</v>
      </c>
      <c r="BU24" s="7">
        <v>176804829908.2782</v>
      </c>
      <c r="BV24" s="7">
        <v>70863106877.484024</v>
      </c>
      <c r="BX24" s="7">
        <v>969046666.66666663</v>
      </c>
      <c r="BY24" s="7">
        <v>105290713602.7814</v>
      </c>
      <c r="BZ24" s="7">
        <v>1291119965.1126204</v>
      </c>
      <c r="CA24" s="7">
        <v>1775842679.9405589</v>
      </c>
      <c r="CB24" s="7">
        <v>20249694002.447979</v>
      </c>
      <c r="CC24" s="7">
        <v>19870000000.000004</v>
      </c>
      <c r="CD24" s="7">
        <v>3467819148.9361701</v>
      </c>
      <c r="CE24" s="7">
        <v>1426500000.0000002</v>
      </c>
      <c r="CH24" s="7">
        <v>192900000.00000003</v>
      </c>
      <c r="CI24" s="7">
        <v>739100032</v>
      </c>
      <c r="CJ24" s="7">
        <v>5891606676.1827087</v>
      </c>
      <c r="CK24" s="7">
        <v>263561088977.12936</v>
      </c>
      <c r="CL24" s="7">
        <v>1114104641.9232438</v>
      </c>
      <c r="CM24" s="7">
        <v>4366213849.5763721</v>
      </c>
      <c r="CN24" s="7">
        <v>146391639.72286376</v>
      </c>
      <c r="CO24" s="7">
        <v>1073861599.1394765</v>
      </c>
      <c r="CP24" s="7">
        <v>694803502.72235632</v>
      </c>
      <c r="CQ24" s="7">
        <v>306214863624.98956</v>
      </c>
      <c r="CS24" s="7">
        <v>108721034568.78119</v>
      </c>
      <c r="CU24" s="7">
        <v>34509878043.589745</v>
      </c>
      <c r="CV24" s="7">
        <v>195865079365.07938</v>
      </c>
      <c r="CW24" s="7">
        <v>8432588483.8526268</v>
      </c>
      <c r="CX24" s="7">
        <v>7636345827.3430834</v>
      </c>
      <c r="CY24" s="7">
        <v>12537821039.825195</v>
      </c>
      <c r="CZ24" s="7">
        <v>1993512325.9228613</v>
      </c>
      <c r="DA24" s="7">
        <v>36388366869.03093</v>
      </c>
      <c r="DB24" s="7">
        <v>114271897.26827195</v>
      </c>
      <c r="DC24" s="7">
        <v>139468114.59974083</v>
      </c>
      <c r="DD24" s="7">
        <v>2623807074.2947984</v>
      </c>
      <c r="DE24" s="7">
        <v>14842851376.623569</v>
      </c>
      <c r="DF24" s="7">
        <v>20150254096.385544</v>
      </c>
      <c r="DI24" s="7">
        <v>2087496373.7796376</v>
      </c>
      <c r="DK24" s="7">
        <v>797443405711.81311</v>
      </c>
      <c r="DM24" s="7">
        <v>66218518.5185185</v>
      </c>
      <c r="DN24" s="7">
        <v>61877755004.632614</v>
      </c>
      <c r="DO24" s="7">
        <v>7266999800</v>
      </c>
      <c r="DP24" s="7">
        <v>44348672667.871536</v>
      </c>
      <c r="DQ24" s="7">
        <v>399918512930.1048</v>
      </c>
      <c r="DR24" s="7">
        <v>1441144663708.0732</v>
      </c>
      <c r="DS24" s="7">
        <v>1994776943312.8975</v>
      </c>
      <c r="DU24" s="7">
        <v>4048271618267.4253</v>
      </c>
      <c r="DV24" s="7">
        <v>21810767209.369484</v>
      </c>
      <c r="DW24" s="7">
        <v>23405404729.729736</v>
      </c>
      <c r="DX24" s="7">
        <v>2569819070205.9312</v>
      </c>
      <c r="DZ24" s="7">
        <v>202257045774.01337</v>
      </c>
      <c r="EB24" s="7">
        <v>7324903188.405798</v>
      </c>
      <c r="EC24" s="7">
        <v>3416278760871.4067</v>
      </c>
      <c r="EE24" s="7">
        <v>52485533204.739601</v>
      </c>
      <c r="EF24" s="7">
        <v>1235899836.1806691</v>
      </c>
      <c r="EG24" s="7">
        <v>617589619794.80994</v>
      </c>
      <c r="EJ24" s="7">
        <v>3862269126.9264221</v>
      </c>
      <c r="EK24" s="7">
        <v>540765675241.15759</v>
      </c>
      <c r="EM24" s="7">
        <v>4222441673.1704917</v>
      </c>
      <c r="EP24" s="7">
        <v>218764445.78434327</v>
      </c>
      <c r="EQ24" s="7">
        <v>154731969.69696969</v>
      </c>
      <c r="ER24" s="7">
        <v>36731422.84569139</v>
      </c>
      <c r="ES24" s="7">
        <v>52346507380.073807</v>
      </c>
      <c r="ET24" s="7">
        <v>115651918.88888887</v>
      </c>
      <c r="EU24" s="7">
        <v>435746974.75924414</v>
      </c>
      <c r="EV24" s="7">
        <v>8607500300</v>
      </c>
      <c r="EX24" s="7">
        <v>570357107.14285719</v>
      </c>
      <c r="EY24" s="7">
        <v>9036558177487.1426</v>
      </c>
      <c r="EZ24" s="7">
        <v>31055409443.042957</v>
      </c>
      <c r="FA24" s="7">
        <v>2819500000</v>
      </c>
      <c r="FB24" s="7">
        <v>106633807023.73021</v>
      </c>
      <c r="FF24" s="7">
        <v>2321258403985.0244</v>
      </c>
      <c r="FG24" s="7">
        <v>2610827592344.9717</v>
      </c>
      <c r="FH24" s="7">
        <v>292801265885.59222</v>
      </c>
      <c r="FI24" s="7">
        <v>135610723887.68425</v>
      </c>
      <c r="FJ24" s="7">
        <v>85518233450.774033</v>
      </c>
      <c r="FK24" s="7">
        <v>154577110449.62006</v>
      </c>
      <c r="FM24" s="7">
        <v>190909548789.76862</v>
      </c>
      <c r="FO24" s="7">
        <v>20690641399.416908</v>
      </c>
      <c r="FP24" s="7">
        <v>100499312749.44707</v>
      </c>
      <c r="FQ24" s="7">
        <v>38424991534.033188</v>
      </c>
      <c r="FR24" s="7">
        <v>3521512388.9150357</v>
      </c>
      <c r="FS24" s="7">
        <v>23258596491.228073</v>
      </c>
      <c r="FT24" s="7">
        <v>429282144779.42432</v>
      </c>
      <c r="FU24" s="7">
        <v>2979061412.3722906</v>
      </c>
      <c r="FV24" s="7">
        <v>4384685230.0242138</v>
      </c>
      <c r="FW24" s="7">
        <v>1215508719880.8538</v>
      </c>
      <c r="FY24" s="7">
        <v>6854491453.9147072</v>
      </c>
      <c r="GB24" s="7">
        <v>41369800.045966446</v>
      </c>
      <c r="GC24" s="7">
        <v>79026037.03703703</v>
      </c>
      <c r="GD24" s="7">
        <v>72425590649.457443</v>
      </c>
      <c r="GE24" s="7">
        <v>25056672166.427544</v>
      </c>
      <c r="GF24" s="7">
        <v>818425766809.10803</v>
      </c>
      <c r="GI24" s="7">
        <v>846514500</v>
      </c>
      <c r="GK24" s="7">
        <v>167970111.1111111</v>
      </c>
      <c r="GL24" s="7">
        <v>893319180442.02954</v>
      </c>
      <c r="GN24" s="7">
        <v>77218047173.398224</v>
      </c>
      <c r="GO24" s="7">
        <v>511658690.56104267</v>
      </c>
      <c r="GP24" s="7">
        <v>4415844155.8441563</v>
      </c>
      <c r="GQ24" s="7">
        <v>681873952068.24243</v>
      </c>
      <c r="GR24" s="7">
        <v>2520680956567.8877</v>
      </c>
      <c r="GS24" s="7">
        <v>434188034.18803412</v>
      </c>
      <c r="GT24" s="7">
        <v>1279073781107.3384</v>
      </c>
      <c r="GV24" s="7">
        <v>5231808670.1434164</v>
      </c>
      <c r="GZ24" s="7">
        <v>17788171722.444561</v>
      </c>
      <c r="HA24" s="7">
        <v>1205166025.5159183</v>
      </c>
      <c r="HC24" s="7">
        <v>3594868208.4166441</v>
      </c>
      <c r="HD24" s="7">
        <v>44781456.953642383</v>
      </c>
      <c r="HE24" s="7">
        <v>413100094747.12384</v>
      </c>
      <c r="HF24" s="7">
        <v>250083020408.16321</v>
      </c>
      <c r="HG24" s="7">
        <v>31020000</v>
      </c>
      <c r="HH24" s="7">
        <v>2459499139801.3979</v>
      </c>
      <c r="HJ24" s="7">
        <v>1538972158.1782017</v>
      </c>
      <c r="HK24" s="7">
        <v>1243469360.5683837</v>
      </c>
      <c r="HO24" s="7">
        <v>2310099100</v>
      </c>
      <c r="HQ24" s="7">
        <v>3537099150.141643</v>
      </c>
      <c r="HR24" s="7">
        <v>747994681.87665296</v>
      </c>
      <c r="HS24" s="7">
        <v>1147192916.6899793</v>
      </c>
      <c r="HT24" s="7">
        <v>1237686960.55408</v>
      </c>
      <c r="HU24" s="7">
        <v>25004557093.876133</v>
      </c>
      <c r="HV24" s="7">
        <v>3517909963656.9902</v>
      </c>
      <c r="HW24" s="7">
        <v>2259179124.8860526</v>
      </c>
      <c r="HX24" s="7">
        <v>972563810.23032522</v>
      </c>
      <c r="HY24" s="7">
        <v>2170893417.9812899</v>
      </c>
      <c r="HZ24" s="7">
        <v>61076493506.493507</v>
      </c>
      <c r="IA24" s="7">
        <v>2448290109.6499996</v>
      </c>
      <c r="IB24" s="7">
        <v>162039376225.38196</v>
      </c>
      <c r="IC24" s="7">
        <v>63596654760.867676</v>
      </c>
      <c r="ID24" s="7">
        <v>2275583316.6666665</v>
      </c>
      <c r="IF24" s="7">
        <v>24417617184.247772</v>
      </c>
      <c r="IG24" s="7">
        <v>8922436064860.4785</v>
      </c>
      <c r="IH24" s="7">
        <v>7259120150.550087</v>
      </c>
      <c r="II24" s="7">
        <v>37385918037.1978</v>
      </c>
      <c r="IJ24" s="7">
        <v>28100605515.151516</v>
      </c>
      <c r="IK24" s="7">
        <v>5222421500.000001</v>
      </c>
      <c r="IL24" s="7">
        <v>21649137620.30547</v>
      </c>
      <c r="IM24" s="7">
        <v>35646416952.542503</v>
      </c>
      <c r="IO24" s="7">
        <v>2498068350.6686478</v>
      </c>
      <c r="IQ24" s="7">
        <v>99890611243.047607</v>
      </c>
      <c r="IR24" s="7">
        <v>15955700000</v>
      </c>
      <c r="IT24" s="7">
        <v>31980423452.76873</v>
      </c>
      <c r="IU24" s="7">
        <v>5219516810.3174601</v>
      </c>
      <c r="IW24" s="7">
        <v>1963994945.5717216</v>
      </c>
      <c r="IX24" s="7">
        <v>8627548222470.5293</v>
      </c>
      <c r="IY24" s="7">
        <v>1279972866.3817177</v>
      </c>
      <c r="IZ24" s="7">
        <v>8661263763.7362633</v>
      </c>
      <c r="JC24" s="7">
        <v>1407062607.6321445</v>
      </c>
      <c r="JD24" s="7">
        <v>247106727885.5112</v>
      </c>
      <c r="JE24" s="7">
        <v>184291796008.8692</v>
      </c>
      <c r="JF24" s="7">
        <v>10016500000</v>
      </c>
      <c r="JG24" s="7">
        <v>3176771103.4605856</v>
      </c>
      <c r="JH24" s="7">
        <v>14171819540.444611</v>
      </c>
      <c r="JI24" s="7">
        <v>187313261.31923696</v>
      </c>
      <c r="JJ24" s="7">
        <v>1114830471.9178672</v>
      </c>
      <c r="JK24" s="7">
        <v>3437200200</v>
      </c>
      <c r="JO24" s="7">
        <v>279449423286.24518</v>
      </c>
      <c r="JQ24" s="7">
        <v>279597299140.56104</v>
      </c>
      <c r="JR24" s="7">
        <v>54400876326.331551</v>
      </c>
      <c r="JT24" s="7">
        <v>889050000</v>
      </c>
      <c r="JW24" s="7">
        <v>127858412114.38954</v>
      </c>
      <c r="JX24" s="7">
        <v>571542674.57781839</v>
      </c>
      <c r="JZ24" s="7">
        <v>154902869.02139029</v>
      </c>
      <c r="KA24" s="7">
        <v>15518199247.339264</v>
      </c>
      <c r="KC24" s="7">
        <v>876937559.72495389</v>
      </c>
      <c r="KD24" s="7">
        <v>399106998306.28308</v>
      </c>
      <c r="KF24" s="7">
        <v>962347000.99178803</v>
      </c>
      <c r="KG24" s="7">
        <v>34846107862.367325</v>
      </c>
      <c r="KJ24" s="7">
        <v>851087909515.92651</v>
      </c>
      <c r="KM24" s="7">
        <v>62242013.330268905</v>
      </c>
      <c r="KN24" s="7">
        <v>247106727885.5112</v>
      </c>
      <c r="KO24" s="7">
        <v>279597299140.56116</v>
      </c>
      <c r="KP24" s="7">
        <v>6992083333.333334</v>
      </c>
      <c r="KQ24" s="7">
        <v>8428513568.246253</v>
      </c>
      <c r="KR24" s="7">
        <v>71040020140.443634</v>
      </c>
      <c r="KU24" s="7">
        <v>1337300000</v>
      </c>
      <c r="KW24" s="7">
        <v>1773950086597.6123</v>
      </c>
      <c r="KX24" s="7">
        <v>11048335541.493334</v>
      </c>
      <c r="KY24" s="7">
        <v>3210956000000</v>
      </c>
      <c r="LA24" s="7">
        <v>102086555.55555555</v>
      </c>
      <c r="LB24" s="7">
        <v>75367139534.883728</v>
      </c>
      <c r="LD24" s="7">
        <v>821800000</v>
      </c>
      <c r="LF24" s="7">
        <v>98746405.392480597</v>
      </c>
      <c r="LG24" s="7">
        <v>11457611762624.568</v>
      </c>
      <c r="LK24" s="7">
        <v>89629496832.795502</v>
      </c>
      <c r="LL24" s="7">
        <v>3872666666.666666</v>
      </c>
      <c r="LM24" s="7">
        <v>8011373800</v>
      </c>
    </row>
    <row r="25" spans="1:325" s="7" customFormat="1" x14ac:dyDescent="0.3">
      <c r="A25" s="7" t="s">
        <v>108</v>
      </c>
      <c r="B25" s="7" t="s">
        <v>63</v>
      </c>
      <c r="AG25" s="7">
        <v>21650000000</v>
      </c>
      <c r="AH25" s="7">
        <v>17420000000</v>
      </c>
      <c r="AI25" s="7">
        <v>17120370370.370369</v>
      </c>
      <c r="AJ25" s="7">
        <v>16286280991.735538</v>
      </c>
      <c r="AK25" s="7">
        <v>14932192010.741859</v>
      </c>
      <c r="AL25" s="7">
        <v>13972630803.581703</v>
      </c>
      <c r="AM25" s="7">
        <v>14756861538.461538</v>
      </c>
      <c r="AN25" s="7">
        <v>14128412417.193037</v>
      </c>
      <c r="AO25" s="7">
        <v>15222014828.30385</v>
      </c>
      <c r="AP25" s="7">
        <v>12138485328.62673</v>
      </c>
      <c r="AQ25" s="7">
        <v>12736856827.984663</v>
      </c>
      <c r="AR25" s="7">
        <v>12354820143.88489</v>
      </c>
      <c r="AS25" s="7">
        <v>14594925392.969078</v>
      </c>
      <c r="AT25" s="7">
        <v>17825436034.536636</v>
      </c>
      <c r="AU25" s="7">
        <v>23141587717.763348</v>
      </c>
      <c r="AV25" s="7">
        <v>30210091836.829449</v>
      </c>
      <c r="AW25" s="7">
        <v>36961821893.697563</v>
      </c>
      <c r="AX25" s="7">
        <v>45275747860.644226</v>
      </c>
      <c r="AY25" s="7">
        <v>60752177438.889534</v>
      </c>
      <c r="AZ25" s="7">
        <v>49208656976.03894</v>
      </c>
      <c r="BA25" s="7">
        <v>57231904542.875473</v>
      </c>
      <c r="BB25" s="7">
        <v>61762341356.899612</v>
      </c>
      <c r="BC25" s="7">
        <v>65685903833.083824</v>
      </c>
      <c r="BD25" s="7">
        <v>75527537703.18364</v>
      </c>
      <c r="BE25" s="7">
        <v>78813049849.607834</v>
      </c>
      <c r="BF25" s="7">
        <v>56454775870.958038</v>
      </c>
      <c r="BG25" s="7">
        <v>47433442293.185822</v>
      </c>
      <c r="BI25" s="7" t="s">
        <v>26</v>
      </c>
      <c r="BN25" s="7">
        <v>375895956.38346207</v>
      </c>
      <c r="BO25" s="7">
        <v>324328753765.26086</v>
      </c>
      <c r="BP25" s="7">
        <v>46622718605.284668</v>
      </c>
      <c r="BQ25" s="7">
        <v>84307486836.72403</v>
      </c>
      <c r="BT25" s="7">
        <v>164369296.2962963</v>
      </c>
      <c r="BU25" s="7">
        <v>193954540439.14819</v>
      </c>
      <c r="BV25" s="7">
        <v>71103585383.560532</v>
      </c>
      <c r="BX25" s="7">
        <v>1013222222.2222222</v>
      </c>
      <c r="BY25" s="7">
        <v>92588982518.099945</v>
      </c>
      <c r="BZ25" s="7">
        <v>1267778489.0307946</v>
      </c>
      <c r="CA25" s="7">
        <v>1754450379.207696</v>
      </c>
      <c r="CB25" s="7">
        <v>18525399201.596806</v>
      </c>
      <c r="CC25" s="7">
        <v>19342000000.000004</v>
      </c>
      <c r="CD25" s="7">
        <v>3645744680.8510637</v>
      </c>
      <c r="CE25" s="7">
        <v>1578300000.0000002</v>
      </c>
      <c r="CH25" s="7">
        <v>179250000</v>
      </c>
      <c r="CI25" s="7">
        <v>785500032</v>
      </c>
      <c r="CJ25" s="7">
        <v>5594118400.1673126</v>
      </c>
      <c r="CK25" s="7">
        <v>281682304161.04053</v>
      </c>
      <c r="CL25" s="7">
        <v>1164059789.7504501</v>
      </c>
      <c r="CM25" s="7">
        <v>4264252336.4485979</v>
      </c>
      <c r="CN25" s="7">
        <v>148934334.03805494</v>
      </c>
      <c r="CO25" s="7">
        <v>1014907254.5401573</v>
      </c>
      <c r="CP25" s="7">
        <v>748312283.72675753</v>
      </c>
      <c r="CQ25" s="7">
        <v>313506525087.13623</v>
      </c>
      <c r="CS25" s="7">
        <v>111431738019.01196</v>
      </c>
      <c r="CU25" s="7">
        <v>25325893205.657043</v>
      </c>
      <c r="CV25" s="7">
        <v>205091603053.43512</v>
      </c>
      <c r="CW25" s="7">
        <v>7567109766.6112919</v>
      </c>
      <c r="CX25" s="7">
        <v>7322914570.15588</v>
      </c>
      <c r="CY25" s="7">
        <v>13651667370.546587</v>
      </c>
      <c r="CZ25" s="7">
        <v>2160640566.539598</v>
      </c>
      <c r="DA25" s="7">
        <v>38968039721.748032</v>
      </c>
      <c r="DB25" s="7">
        <v>107089552.30239484</v>
      </c>
      <c r="DC25" s="7">
        <v>140630758.59489855</v>
      </c>
      <c r="DD25" s="7">
        <v>2606621255.0158124</v>
      </c>
      <c r="DE25" s="7">
        <v>16495461075.582689</v>
      </c>
      <c r="DF25" s="7">
        <v>20953510235.294117</v>
      </c>
      <c r="DI25" s="7">
        <v>2159242416.7694201</v>
      </c>
      <c r="DK25" s="7">
        <v>773638200773.75684</v>
      </c>
      <c r="DM25" s="7">
        <v>72051851.851851836</v>
      </c>
      <c r="DN25" s="7">
        <v>60412846238.778748</v>
      </c>
      <c r="DO25" s="7">
        <v>7964000300</v>
      </c>
      <c r="DP25" s="7">
        <v>45207088715.64827</v>
      </c>
      <c r="DQ25" s="7">
        <v>419717430302.97443</v>
      </c>
      <c r="DR25" s="7">
        <v>1371908131842.8867</v>
      </c>
      <c r="DS25" s="7">
        <v>1953473277429.8284</v>
      </c>
      <c r="DU25" s="7">
        <v>3900963906539.5981</v>
      </c>
      <c r="DV25" s="7">
        <v>19929853574.609524</v>
      </c>
      <c r="DW25" s="7">
        <v>25592365394.088669</v>
      </c>
      <c r="DX25" s="7">
        <v>2487970498872.8706</v>
      </c>
      <c r="DZ25" s="7">
        <v>195464408602.15054</v>
      </c>
      <c r="EB25" s="7">
        <v>7707678019.3236723</v>
      </c>
      <c r="EC25" s="7">
        <v>3287910701007.9863</v>
      </c>
      <c r="EE25" s="7">
        <v>52832120389.786606</v>
      </c>
      <c r="EF25" s="7">
        <v>1194015444.015444</v>
      </c>
      <c r="EG25" s="7">
        <v>586837009681.60498</v>
      </c>
      <c r="EJ25" s="7">
        <v>3618007844.4491944</v>
      </c>
      <c r="EK25" s="7">
        <v>515048916841.36963</v>
      </c>
      <c r="EM25" s="7">
        <v>4035994383.3836718</v>
      </c>
      <c r="EP25" s="7">
        <v>216051495.95981658</v>
      </c>
      <c r="EQ25" s="7">
        <v>165523634.49691996</v>
      </c>
      <c r="ER25" s="7">
        <v>44294647.733478971</v>
      </c>
      <c r="ES25" s="7">
        <v>54617991326.530609</v>
      </c>
      <c r="ET25" s="7">
        <v>125435589.99999999</v>
      </c>
      <c r="EU25" s="7">
        <v>402405069.36776918</v>
      </c>
      <c r="EV25" s="7">
        <v>8716999700</v>
      </c>
      <c r="EX25" s="7">
        <v>482000000</v>
      </c>
      <c r="EY25" s="7">
        <v>8949612375769.3066</v>
      </c>
      <c r="EZ25" s="7">
        <v>32291306281.81683</v>
      </c>
      <c r="FA25" s="7">
        <v>2903500050.0000005</v>
      </c>
      <c r="FB25" s="7">
        <v>106403185666.52876</v>
      </c>
      <c r="FF25" s="7">
        <v>2302549053507.7739</v>
      </c>
      <c r="FG25" s="7">
        <v>2582656721827.7236</v>
      </c>
      <c r="FH25" s="7">
        <v>283456512539.26611</v>
      </c>
      <c r="FI25" s="7">
        <v>127708517011.63026</v>
      </c>
      <c r="FJ25" s="7">
        <v>90158449307.238724</v>
      </c>
      <c r="FK25" s="7">
        <v>153716825855.11023</v>
      </c>
      <c r="FM25" s="7">
        <v>198037712681.60529</v>
      </c>
      <c r="FO25" s="7">
        <v>21496001229.599823</v>
      </c>
      <c r="FP25" s="7">
        <v>125948756439.16071</v>
      </c>
      <c r="FQ25" s="7">
        <v>42595309882.747078</v>
      </c>
      <c r="FR25" s="7">
        <v>3232804218.1111608</v>
      </c>
      <c r="FS25" s="7">
        <v>24539341563.786011</v>
      </c>
      <c r="FT25" s="7">
        <v>425863253400.14319</v>
      </c>
      <c r="FU25" s="7">
        <v>3293533288.4248343</v>
      </c>
      <c r="FV25" s="7">
        <v>4680567375.8865261</v>
      </c>
      <c r="FW25" s="7">
        <v>1129894523635.0891</v>
      </c>
      <c r="FY25" s="7">
        <v>6431579357.3027296</v>
      </c>
      <c r="GB25" s="7">
        <v>40572066.132467791</v>
      </c>
      <c r="GC25" s="7">
        <v>84381407.407407418</v>
      </c>
      <c r="GD25" s="7">
        <v>77773431088.252991</v>
      </c>
      <c r="GE25" s="7">
        <v>21577977770.059048</v>
      </c>
      <c r="GF25" s="7">
        <v>769759179392.79993</v>
      </c>
      <c r="GI25" s="7">
        <v>863933200</v>
      </c>
      <c r="GK25" s="7">
        <v>182754000</v>
      </c>
      <c r="GL25" s="7">
        <v>835598635373.71814</v>
      </c>
      <c r="GN25" s="7">
        <v>80698662025.245941</v>
      </c>
      <c r="GO25" s="7">
        <v>522090331.47810668</v>
      </c>
      <c r="GP25" s="7">
        <v>4768765016.8188372</v>
      </c>
      <c r="GQ25" s="7">
        <v>688236725783.09863</v>
      </c>
      <c r="GR25" s="7">
        <v>2506206543210.4614</v>
      </c>
      <c r="GS25" s="7">
        <v>348746792.51557374</v>
      </c>
      <c r="GT25" s="7">
        <v>1308692614531.4407</v>
      </c>
      <c r="GV25" s="7">
        <v>4764549532.0501499</v>
      </c>
      <c r="GX25" s="7">
        <v>1130457130.0073886</v>
      </c>
      <c r="GZ25" s="7">
        <v>17692341358.127178</v>
      </c>
      <c r="HA25" s="7">
        <v>1143229071.7794309</v>
      </c>
      <c r="HC25" s="7">
        <v>3526198070.0978889</v>
      </c>
      <c r="HD25" s="7">
        <v>47935843.793584377</v>
      </c>
      <c r="HE25" s="7">
        <v>410711932256.05536</v>
      </c>
      <c r="HF25" s="7">
        <v>173720851063.8298</v>
      </c>
      <c r="HG25" s="7">
        <v>34918000</v>
      </c>
      <c r="HH25" s="7">
        <v>2441787641412.6694</v>
      </c>
      <c r="HJ25" s="7">
        <v>1333754034.2348886</v>
      </c>
      <c r="HK25" s="7">
        <v>1234518125</v>
      </c>
      <c r="HO25" s="7">
        <v>2552401933.3333335</v>
      </c>
      <c r="HQ25" s="7">
        <v>3612171957.6719575</v>
      </c>
      <c r="HR25" s="7">
        <v>750214410.72358406</v>
      </c>
      <c r="HS25" s="7">
        <v>1082939379.1676247</v>
      </c>
      <c r="HT25" s="7">
        <v>1180094061.4817846</v>
      </c>
      <c r="HU25" s="7">
        <v>26804401815.534813</v>
      </c>
      <c r="HV25" s="7">
        <v>3659283025119.1367</v>
      </c>
      <c r="HW25" s="7">
        <v>2128089611.3464725</v>
      </c>
      <c r="HX25" s="7">
        <v>904619629.79726827</v>
      </c>
      <c r="HY25" s="7">
        <v>2017612217.8275211</v>
      </c>
      <c r="HZ25" s="7">
        <v>51397461685.823746</v>
      </c>
      <c r="IA25" s="7">
        <v>2465165179.6956525</v>
      </c>
      <c r="IB25" s="7">
        <v>156456858050.67261</v>
      </c>
      <c r="IC25" s="7">
        <v>62647195537.65107</v>
      </c>
      <c r="ID25" s="7">
        <v>2395429852.4307566</v>
      </c>
      <c r="IF25" s="7">
        <v>24164603058.994904</v>
      </c>
      <c r="IG25" s="7">
        <v>8786255124381.4619</v>
      </c>
      <c r="IH25" s="7">
        <v>7554719455.7035322</v>
      </c>
      <c r="II25" s="7">
        <v>35362618281.937439</v>
      </c>
      <c r="IJ25" s="7">
        <v>30725972786.729855</v>
      </c>
      <c r="IK25" s="7">
        <v>5769767899.999999</v>
      </c>
      <c r="IL25" s="7">
        <v>21793496819.337875</v>
      </c>
      <c r="IM25" s="7">
        <v>37140163934.426231</v>
      </c>
      <c r="IO25" s="7">
        <v>2368584969.5328369</v>
      </c>
      <c r="IQ25" s="7">
        <v>96485338012.311523</v>
      </c>
      <c r="IR25" s="7">
        <v>16764200000</v>
      </c>
      <c r="IT25" s="7">
        <v>30530759334.006058</v>
      </c>
      <c r="IU25" s="7">
        <v>5067450002.2058821</v>
      </c>
      <c r="IW25" s="7">
        <v>1918437387.4157326</v>
      </c>
      <c r="IX25" s="7">
        <v>8585856196665.9404</v>
      </c>
      <c r="IY25" s="7">
        <v>1286462642.6369748</v>
      </c>
      <c r="IZ25" s="7">
        <v>7596703214.2857141</v>
      </c>
      <c r="JC25" s="7">
        <v>1407242640.2321084</v>
      </c>
      <c r="JD25" s="7">
        <v>255647758195.84451</v>
      </c>
      <c r="JE25" s="7">
        <v>153239017560.23569</v>
      </c>
      <c r="JF25" s="7">
        <v>9240000000.0000019</v>
      </c>
      <c r="JG25" s="7">
        <v>3109677455.6665535</v>
      </c>
      <c r="JH25" s="7">
        <v>16078856439.627022</v>
      </c>
      <c r="JI25" s="7">
        <v>188446092.06054989</v>
      </c>
      <c r="JJ25" s="7">
        <v>1295361885.9241917</v>
      </c>
      <c r="JK25" s="7">
        <v>3399189100</v>
      </c>
      <c r="JO25" s="7">
        <v>261060121194.44989</v>
      </c>
      <c r="JQ25" s="7">
        <v>261201722615.8096</v>
      </c>
      <c r="JR25" s="7">
        <v>54173365558.02758</v>
      </c>
      <c r="JT25" s="7">
        <v>915150000</v>
      </c>
      <c r="JW25" s="7">
        <v>112767844570.71912</v>
      </c>
      <c r="JX25" s="7">
        <v>537575980.84361756</v>
      </c>
      <c r="JZ25" s="7">
        <v>147912069.76650205</v>
      </c>
      <c r="KA25" s="7">
        <v>16298905397.070112</v>
      </c>
      <c r="KC25" s="7">
        <v>834369860.42731726</v>
      </c>
      <c r="KD25" s="7">
        <v>418865739717.13934</v>
      </c>
      <c r="KF25" s="7">
        <v>821651918.72462595</v>
      </c>
      <c r="KG25" s="7">
        <v>36589797857.40062</v>
      </c>
      <c r="KJ25" s="7">
        <v>791710474106.67529</v>
      </c>
      <c r="KM25" s="7">
        <v>62068161.071102545</v>
      </c>
      <c r="KN25" s="7">
        <v>255647758195.84451</v>
      </c>
      <c r="KO25" s="7">
        <v>261201722615.80969</v>
      </c>
      <c r="KP25" s="7">
        <v>8140416666.666667</v>
      </c>
      <c r="KQ25" s="7">
        <v>8133401049.6021671</v>
      </c>
      <c r="KR25" s="7">
        <v>64546332580.758278</v>
      </c>
      <c r="KU25" s="7">
        <v>2177500000</v>
      </c>
      <c r="KW25" s="7">
        <v>1749446371405.0325</v>
      </c>
      <c r="KX25" s="7">
        <v>9178802162.6616039</v>
      </c>
      <c r="KY25" s="7">
        <v>3344991000000</v>
      </c>
      <c r="LA25" s="7">
        <v>113759185.18518518</v>
      </c>
      <c r="LB25" s="7">
        <v>76559883720.930237</v>
      </c>
      <c r="LD25" s="7">
        <v>832600000</v>
      </c>
      <c r="LF25" s="7">
        <v>98144643.896557465</v>
      </c>
      <c r="LG25" s="7">
        <v>11355656421290.17</v>
      </c>
      <c r="LH25" s="7">
        <v>121221651.61931582</v>
      </c>
      <c r="LK25" s="7">
        <v>82696902010.29425</v>
      </c>
      <c r="LL25" s="7">
        <v>3994777777.7777777</v>
      </c>
      <c r="LM25" s="7">
        <v>8539700699.999999</v>
      </c>
    </row>
    <row r="26" spans="1:325" s="7" customFormat="1" x14ac:dyDescent="0.3">
      <c r="A26" s="7" t="s">
        <v>110</v>
      </c>
      <c r="B26" s="7" t="s">
        <v>63</v>
      </c>
      <c r="C26" s="7">
        <v>28071888.562228754</v>
      </c>
      <c r="D26" s="7">
        <v>29964370.712585747</v>
      </c>
      <c r="E26" s="7">
        <v>31856922.861542769</v>
      </c>
      <c r="F26" s="7">
        <v>33749405.011899762</v>
      </c>
      <c r="G26" s="7">
        <v>36193826.123477526</v>
      </c>
      <c r="H26" s="7">
        <v>40069930.069930069</v>
      </c>
      <c r="I26" s="7">
        <v>44405594.405594401</v>
      </c>
      <c r="J26" s="7">
        <v>47379310.344827585</v>
      </c>
      <c r="K26" s="7">
        <v>44910179.640718564</v>
      </c>
      <c r="L26" s="7">
        <v>47305389.221556887</v>
      </c>
      <c r="M26" s="7">
        <v>53233532.934131749</v>
      </c>
      <c r="N26" s="7">
        <v>59207317.073170736</v>
      </c>
      <c r="O26" s="7">
        <v>66062500</v>
      </c>
      <c r="P26" s="7">
        <v>78343558.282208592</v>
      </c>
      <c r="Q26" s="7">
        <v>103216374.26900585</v>
      </c>
      <c r="R26" s="7">
        <v>118066298.34254141</v>
      </c>
      <c r="S26" s="7">
        <v>96905829.596412554</v>
      </c>
      <c r="T26" s="7">
        <v>117650000.00000001</v>
      </c>
      <c r="U26" s="7">
        <v>136300000</v>
      </c>
      <c r="V26" s="7">
        <v>151800000</v>
      </c>
      <c r="W26" s="7">
        <v>194750000</v>
      </c>
      <c r="X26" s="7">
        <v>192900000.00000003</v>
      </c>
      <c r="Y26" s="7">
        <v>179250000</v>
      </c>
      <c r="Z26" s="7">
        <v>189000000</v>
      </c>
      <c r="AA26" s="7">
        <v>210900000</v>
      </c>
      <c r="AB26" s="7">
        <v>209150000</v>
      </c>
      <c r="AC26" s="7">
        <v>227850000</v>
      </c>
      <c r="AD26" s="7">
        <v>276550000</v>
      </c>
      <c r="AE26" s="7">
        <v>314899999.99999994</v>
      </c>
      <c r="AF26" s="7">
        <v>363150000</v>
      </c>
      <c r="AG26" s="7">
        <v>413050000</v>
      </c>
      <c r="AH26" s="7">
        <v>444720750</v>
      </c>
      <c r="AI26" s="7">
        <v>518239100</v>
      </c>
      <c r="AJ26" s="7">
        <v>559858250</v>
      </c>
      <c r="AK26" s="7">
        <v>580863700</v>
      </c>
      <c r="AL26" s="7">
        <v>620140400</v>
      </c>
      <c r="AM26" s="7">
        <v>641383799.99999988</v>
      </c>
      <c r="AN26" s="7">
        <v>654314350</v>
      </c>
      <c r="AO26" s="7">
        <v>688992450</v>
      </c>
      <c r="AP26" s="7">
        <v>732732350</v>
      </c>
      <c r="AQ26" s="7">
        <v>832072450</v>
      </c>
      <c r="AR26" s="7">
        <v>871860600</v>
      </c>
      <c r="AS26" s="7">
        <v>932551850</v>
      </c>
      <c r="AT26" s="7">
        <v>990374050</v>
      </c>
      <c r="AU26" s="7">
        <v>1057845500</v>
      </c>
      <c r="AV26" s="7">
        <v>1114222550</v>
      </c>
      <c r="AW26" s="7">
        <v>1217467600</v>
      </c>
      <c r="AX26" s="7">
        <v>1290573400</v>
      </c>
      <c r="AY26" s="7">
        <v>1368625150</v>
      </c>
      <c r="AZ26" s="7">
        <v>1336957250</v>
      </c>
      <c r="BA26" s="7">
        <v>1397113450.0000002</v>
      </c>
      <c r="BB26" s="7">
        <v>1486712300</v>
      </c>
      <c r="BC26" s="7">
        <v>1573618750.0000002</v>
      </c>
      <c r="BD26" s="7">
        <v>1613705850</v>
      </c>
      <c r="BE26" s="7">
        <v>1706497949.9999998</v>
      </c>
      <c r="BF26" s="7">
        <v>1742545900.0000002</v>
      </c>
      <c r="BG26" s="7">
        <v>1765256400</v>
      </c>
      <c r="BI26" s="7" t="s">
        <v>27</v>
      </c>
      <c r="BN26" s="7">
        <v>327861832.94663572</v>
      </c>
      <c r="BO26" s="7">
        <v>303962539723.04333</v>
      </c>
      <c r="BP26" s="7">
        <v>42803323345.137566</v>
      </c>
      <c r="BQ26" s="7">
        <v>103979106777.91103</v>
      </c>
      <c r="BT26" s="7">
        <v>182144111.11111113</v>
      </c>
      <c r="BU26" s="7">
        <v>177176415535.79785</v>
      </c>
      <c r="BV26" s="7">
        <v>71947277233.032028</v>
      </c>
      <c r="BX26" s="7">
        <v>1082926304.464766</v>
      </c>
      <c r="BY26" s="7">
        <v>87650998816.568039</v>
      </c>
      <c r="BZ26" s="7">
        <v>1095348302.9186547</v>
      </c>
      <c r="CA26" s="7">
        <v>1600278756.4358931</v>
      </c>
      <c r="CB26" s="7">
        <v>17609048821.548824</v>
      </c>
      <c r="CC26" s="7">
        <v>16563666666.666664</v>
      </c>
      <c r="CD26" s="7">
        <v>3735106382.9787235</v>
      </c>
      <c r="CE26" s="7">
        <v>1732800000</v>
      </c>
      <c r="CH26" s="7">
        <v>189000000</v>
      </c>
      <c r="CI26" s="7">
        <v>889400000</v>
      </c>
      <c r="CJ26" s="7">
        <v>5422656261.7104864</v>
      </c>
      <c r="CK26" s="7">
        <v>203304515490.79535</v>
      </c>
      <c r="CL26" s="7">
        <v>1235775210.8196144</v>
      </c>
      <c r="CM26" s="7">
        <v>3844723142.4514904</v>
      </c>
      <c r="CN26" s="7">
        <v>165585940.59405941</v>
      </c>
      <c r="CO26" s="7">
        <v>1172258182.1496947</v>
      </c>
      <c r="CP26" s="7">
        <v>658679394.90796876</v>
      </c>
      <c r="CQ26" s="7">
        <v>340547711781.88904</v>
      </c>
      <c r="CS26" s="7">
        <v>111035571006.62189</v>
      </c>
      <c r="CU26" s="7">
        <v>20355959237.212841</v>
      </c>
      <c r="CV26" s="7">
        <v>230685823754.78928</v>
      </c>
      <c r="CW26" s="7">
        <v>6838185418.5364218</v>
      </c>
      <c r="CX26" s="7">
        <v>7381854746.9162855</v>
      </c>
      <c r="CY26" s="7">
        <v>11006712649.217484</v>
      </c>
      <c r="CZ26" s="7">
        <v>2097274289.6151164</v>
      </c>
      <c r="DA26" s="7">
        <v>38729822781.599724</v>
      </c>
      <c r="DB26" s="7">
        <v>111519676.02190505</v>
      </c>
      <c r="DC26" s="7">
        <v>138476239.36679232</v>
      </c>
      <c r="DD26" s="7">
        <v>3976453966.739831</v>
      </c>
      <c r="DE26" s="7">
        <v>16712010846.696238</v>
      </c>
      <c r="DF26" s="7">
        <v>22204940512.223515</v>
      </c>
      <c r="DI26" s="7">
        <v>2160364071.1902113</v>
      </c>
      <c r="DK26" s="7">
        <v>767768378016.08569</v>
      </c>
      <c r="DM26" s="7">
        <v>79925925.925925925</v>
      </c>
      <c r="DN26" s="7">
        <v>60644833242.208862</v>
      </c>
      <c r="DO26" s="7">
        <v>8622000100</v>
      </c>
      <c r="DP26" s="7">
        <v>48801369800.367516</v>
      </c>
      <c r="DQ26" s="7">
        <v>440418446521.64392</v>
      </c>
      <c r="DR26" s="7">
        <v>1385300584420.8328</v>
      </c>
      <c r="DS26" s="7">
        <v>2073066401462.3503</v>
      </c>
      <c r="DU26" s="7">
        <v>3784300665660.478</v>
      </c>
      <c r="DV26" s="7">
        <v>17152483214.353634</v>
      </c>
      <c r="DW26" s="7">
        <v>28137369499.417927</v>
      </c>
      <c r="DX26" s="7">
        <v>2427189312535.1016</v>
      </c>
      <c r="DZ26" s="7">
        <v>170486866357.30859</v>
      </c>
      <c r="EB26" s="7">
        <v>8567890821.2560396</v>
      </c>
      <c r="EC26" s="7">
        <v>3186966976981.417</v>
      </c>
      <c r="EE26" s="7">
        <v>51014090520.922287</v>
      </c>
      <c r="EF26" s="7">
        <v>1123107276.3028517</v>
      </c>
      <c r="EG26" s="7">
        <v>561852138738.27356</v>
      </c>
      <c r="EI26" s="7">
        <v>106500000</v>
      </c>
      <c r="EJ26" s="7">
        <v>3391275731.318337</v>
      </c>
      <c r="EK26" s="7">
        <v>489618008185.53894</v>
      </c>
      <c r="EM26" s="7">
        <v>4057275077.6815624</v>
      </c>
      <c r="EP26" s="7">
        <v>213446562.57106042</v>
      </c>
      <c r="EQ26" s="7">
        <v>163577538.33049402</v>
      </c>
      <c r="ER26" s="7">
        <v>44442456.947639965</v>
      </c>
      <c r="ES26" s="7">
        <v>49428872678.01857</v>
      </c>
      <c r="ET26" s="7">
        <v>131803552.22222221</v>
      </c>
      <c r="EU26" s="7">
        <v>416183706.94368511</v>
      </c>
      <c r="EV26" s="7">
        <v>9050000400</v>
      </c>
      <c r="EX26" s="7">
        <v>489333333.33333331</v>
      </c>
      <c r="EY26" s="7">
        <v>9239819279619.4414</v>
      </c>
      <c r="EZ26" s="7">
        <v>29907091339.536419</v>
      </c>
      <c r="FA26" s="7">
        <v>3076999950</v>
      </c>
      <c r="FB26" s="7">
        <v>100261185483.7204</v>
      </c>
      <c r="FF26" s="7">
        <v>2272103495584.8169</v>
      </c>
      <c r="FG26" s="7">
        <v>2522667584784.082</v>
      </c>
      <c r="FH26" s="7">
        <v>254398227877.09796</v>
      </c>
      <c r="FI26" s="7">
        <v>106285802122.51604</v>
      </c>
      <c r="FJ26" s="7">
        <v>81052283404.60791</v>
      </c>
      <c r="FK26" s="7">
        <v>147442512236.27631</v>
      </c>
      <c r="FM26" s="7">
        <v>215350771428.33081</v>
      </c>
      <c r="FO26" s="7">
        <v>20786594499.363804</v>
      </c>
      <c r="FP26" s="7">
        <v>156365156618.28772</v>
      </c>
      <c r="FQ26" s="7">
        <v>40595046638.790604</v>
      </c>
      <c r="FR26" s="7">
        <v>2788530415.2510986</v>
      </c>
      <c r="FS26" s="7">
        <v>27442580071.174377</v>
      </c>
      <c r="FT26" s="7">
        <v>441580964558.8985</v>
      </c>
      <c r="FU26" s="7">
        <v>3619294120.6914401</v>
      </c>
      <c r="FV26" s="7">
        <v>4920407601.2117872</v>
      </c>
      <c r="FW26" s="7">
        <v>1232343804284.168</v>
      </c>
      <c r="FY26" s="7">
        <v>5979198463.8227444</v>
      </c>
      <c r="GB26" s="7">
        <v>37837837.837837838</v>
      </c>
      <c r="GC26" s="7">
        <v>85100481.481481478</v>
      </c>
      <c r="GD26" s="7">
        <v>87024427972.929428</v>
      </c>
      <c r="GE26" s="7">
        <v>20869434305.317326</v>
      </c>
      <c r="GF26" s="7">
        <v>685169082243.00342</v>
      </c>
      <c r="GI26" s="7">
        <v>823374900</v>
      </c>
      <c r="GK26" s="7">
        <v>197228777.77777773</v>
      </c>
      <c r="GL26" s="7">
        <v>742131362715.13037</v>
      </c>
      <c r="GN26" s="7">
        <v>75225831144.438293</v>
      </c>
      <c r="GO26" s="7">
        <v>524034109.85660523</v>
      </c>
      <c r="GP26" s="7">
        <v>5167913302.1674452</v>
      </c>
      <c r="GQ26" s="7">
        <v>672506305328.4895</v>
      </c>
      <c r="GR26" s="7">
        <v>2460475457385.2627</v>
      </c>
      <c r="GS26" s="7">
        <v>386699344.05902338</v>
      </c>
      <c r="GT26" s="7">
        <v>1210824718511.094</v>
      </c>
      <c r="GV26" s="7">
        <v>4683697830.374753</v>
      </c>
      <c r="GX26" s="7">
        <v>1121486562.52512</v>
      </c>
      <c r="GZ26" s="7">
        <v>16251460689.325441</v>
      </c>
      <c r="HA26" s="7">
        <v>1092551781.0148635</v>
      </c>
      <c r="HC26" s="7">
        <v>3511573991.8960633</v>
      </c>
      <c r="HD26" s="7">
        <v>57829787.234042548</v>
      </c>
      <c r="HE26" s="7">
        <v>416988855437.43524</v>
      </c>
      <c r="HF26" s="7">
        <v>148866910907.57703</v>
      </c>
      <c r="HG26" s="7">
        <v>41749000</v>
      </c>
      <c r="HH26" s="7">
        <v>2400889964155.46</v>
      </c>
      <c r="HJ26" s="7">
        <v>1297765448.5049834</v>
      </c>
      <c r="HK26" s="7">
        <v>1165771369.0062542</v>
      </c>
      <c r="HO26" s="7">
        <v>2725736633.3333335</v>
      </c>
      <c r="HQ26" s="7">
        <v>3236430348.2587066</v>
      </c>
      <c r="HR26" s="7">
        <v>788371855.94512713</v>
      </c>
      <c r="HS26" s="7">
        <v>1094857357.6395414</v>
      </c>
      <c r="HT26" s="7">
        <v>1223225019.3269727</v>
      </c>
      <c r="HU26" s="7">
        <v>30346788437.513462</v>
      </c>
      <c r="HV26" s="7">
        <v>3979574111781.8901</v>
      </c>
      <c r="HW26" s="7">
        <v>2308102953.0562782</v>
      </c>
      <c r="HX26" s="7">
        <v>823832940.45051134</v>
      </c>
      <c r="HY26" s="7">
        <v>1803099561.083931</v>
      </c>
      <c r="HZ26" s="7">
        <v>35451565749.235466</v>
      </c>
      <c r="IA26" s="7">
        <v>2743341724.083333</v>
      </c>
      <c r="IB26" s="7">
        <v>151487045479.11359</v>
      </c>
      <c r="IC26" s="7">
        <v>61627240831.094788</v>
      </c>
      <c r="ID26" s="7">
        <v>2447174803.377913</v>
      </c>
      <c r="IF26" s="7">
        <v>24308622502.628811</v>
      </c>
      <c r="IG26" s="7">
        <v>9077887021839.1523</v>
      </c>
      <c r="IH26" s="7">
        <v>7932541690.7932835</v>
      </c>
      <c r="II26" s="7">
        <v>33399704521.529442</v>
      </c>
      <c r="IJ26" s="7">
        <v>28691890433.070869</v>
      </c>
      <c r="IK26" s="7">
        <v>5923755900</v>
      </c>
      <c r="IL26" s="7">
        <v>17345624453.691639</v>
      </c>
      <c r="IM26" s="7">
        <v>33212180658.165882</v>
      </c>
      <c r="IO26" s="7">
        <v>2562492524.8176055</v>
      </c>
      <c r="IQ26" s="7">
        <v>82315486748.140717</v>
      </c>
      <c r="IR26" s="7">
        <v>17276600000</v>
      </c>
      <c r="IT26" s="7">
        <v>27242331885.631561</v>
      </c>
      <c r="IU26" s="7">
        <v>5237432542.4657526</v>
      </c>
      <c r="IW26" s="7">
        <v>1837236806.4275129</v>
      </c>
      <c r="IX26" s="7">
        <v>8907329214532.4531</v>
      </c>
      <c r="IY26" s="7">
        <v>1335895286.3917971</v>
      </c>
      <c r="IZ26" s="7">
        <v>6467582307.6923075</v>
      </c>
      <c r="JC26" s="7">
        <v>1479688125.8852017</v>
      </c>
      <c r="JD26" s="7">
        <v>270545959911.57434</v>
      </c>
      <c r="JE26" s="7">
        <v>129171635311.14326</v>
      </c>
      <c r="JF26" s="7">
        <v>8230153846.1538448</v>
      </c>
      <c r="JG26" s="7">
        <v>2774199193.3155942</v>
      </c>
      <c r="JH26" s="7">
        <v>17775280373.831776</v>
      </c>
      <c r="JI26" s="7">
        <v>180219397.52742469</v>
      </c>
      <c r="JJ26" s="7">
        <v>995104305.34707439</v>
      </c>
      <c r="JK26" s="7">
        <v>3506347800</v>
      </c>
      <c r="JO26" s="7">
        <v>243036605981.08719</v>
      </c>
      <c r="JQ26" s="7">
        <v>243178158509.02319</v>
      </c>
      <c r="JR26" s="7">
        <v>52414910869.828461</v>
      </c>
      <c r="JT26" s="7">
        <v>883600000.00000012</v>
      </c>
      <c r="JW26" s="7">
        <v>103533702638.54652</v>
      </c>
      <c r="JX26" s="7">
        <v>555336145.76788437</v>
      </c>
      <c r="JZ26" s="7">
        <v>146712850.50997022</v>
      </c>
      <c r="KA26" s="7">
        <v>17589184556.694603</v>
      </c>
      <c r="KC26" s="7">
        <v>832415805.95626545</v>
      </c>
      <c r="KD26" s="7">
        <v>439524749434.86859</v>
      </c>
      <c r="KF26" s="7">
        <v>765746590.61684859</v>
      </c>
      <c r="KG26" s="7">
        <v>40042826244.233719</v>
      </c>
      <c r="KJ26" s="7">
        <v>696442194166.45007</v>
      </c>
      <c r="KM26" s="7">
        <v>60863963.963963956</v>
      </c>
      <c r="KN26" s="7">
        <v>270545959911.57434</v>
      </c>
      <c r="KO26" s="7">
        <v>243178158509.02328</v>
      </c>
      <c r="KP26" s="7">
        <v>7763750000</v>
      </c>
      <c r="KQ26" s="7">
        <v>8350176782.557456</v>
      </c>
      <c r="KR26" s="7">
        <v>61678280115.498734</v>
      </c>
      <c r="KU26" s="7">
        <v>2240333333.3333335</v>
      </c>
      <c r="KW26" s="7">
        <v>1724517465799.4929</v>
      </c>
      <c r="KX26" s="7">
        <v>5102281255.9998608</v>
      </c>
      <c r="KY26" s="7">
        <v>3638137000000</v>
      </c>
      <c r="LA26" s="7">
        <v>122255333.33333333</v>
      </c>
      <c r="LB26" s="7">
        <v>78540255813.953491</v>
      </c>
      <c r="LD26" s="7">
        <v>916899968</v>
      </c>
      <c r="LF26" s="7">
        <v>110123779.81282076</v>
      </c>
      <c r="LG26" s="7">
        <v>11616289845913.424</v>
      </c>
      <c r="LH26" s="7">
        <v>111862823.57497902</v>
      </c>
      <c r="LK26" s="7">
        <v>88786580362.840729</v>
      </c>
      <c r="LL26" s="7">
        <v>3216307692.3076921</v>
      </c>
      <c r="LM26" s="7">
        <v>7764067000</v>
      </c>
    </row>
    <row r="27" spans="1:325" s="7" customFormat="1" x14ac:dyDescent="0.3">
      <c r="A27" s="7" t="s">
        <v>112</v>
      </c>
      <c r="B27" s="7" t="s">
        <v>63</v>
      </c>
      <c r="C27" s="7">
        <v>84466654.080154389</v>
      </c>
      <c r="D27" s="7">
        <v>89249986.700715616</v>
      </c>
      <c r="E27" s="7">
        <v>94149985.970558822</v>
      </c>
      <c r="F27" s="7">
        <v>96366652.306916475</v>
      </c>
      <c r="G27" s="7">
        <v>107566650.63798666</v>
      </c>
      <c r="H27" s="7">
        <v>114339048.96273592</v>
      </c>
      <c r="I27" s="7">
        <v>134173373.78280236</v>
      </c>
      <c r="J27" s="7">
        <v>155102984.62157604</v>
      </c>
      <c r="K27" s="7">
        <v>150000000</v>
      </c>
      <c r="L27" s="7">
        <v>164900000</v>
      </c>
      <c r="M27" s="7">
        <v>186300000</v>
      </c>
      <c r="N27" s="7">
        <v>211100000</v>
      </c>
      <c r="O27" s="7">
        <v>235400000</v>
      </c>
      <c r="P27" s="7">
        <v>269500000</v>
      </c>
      <c r="Q27" s="7">
        <v>312600000</v>
      </c>
      <c r="R27" s="7">
        <v>345000000</v>
      </c>
      <c r="S27" s="7">
        <v>386300000</v>
      </c>
      <c r="T27" s="7">
        <v>447000000</v>
      </c>
      <c r="U27" s="7">
        <v>475800000</v>
      </c>
      <c r="V27" s="7">
        <v>517200000</v>
      </c>
      <c r="W27" s="7">
        <v>613299968</v>
      </c>
      <c r="X27" s="7">
        <v>739100032</v>
      </c>
      <c r="Y27" s="7">
        <v>785500032</v>
      </c>
      <c r="Z27" s="7">
        <v>889400000</v>
      </c>
      <c r="AA27" s="7">
        <v>985699968</v>
      </c>
      <c r="AB27" s="7">
        <v>1039500032</v>
      </c>
      <c r="AC27" s="7">
        <v>1173500032</v>
      </c>
      <c r="AD27" s="7">
        <v>1296499968</v>
      </c>
      <c r="AE27" s="7">
        <v>1415100032</v>
      </c>
      <c r="AF27" s="7">
        <v>1501500032</v>
      </c>
      <c r="AG27" s="7">
        <v>1592400000</v>
      </c>
      <c r="AH27" s="7">
        <v>1634899968</v>
      </c>
      <c r="AI27" s="7">
        <v>1679900032</v>
      </c>
      <c r="AJ27" s="7">
        <v>1820359936</v>
      </c>
      <c r="AK27" s="7">
        <v>1867160064</v>
      </c>
      <c r="AL27" s="7">
        <v>2030749952</v>
      </c>
      <c r="AM27" s="7">
        <v>2695390000</v>
      </c>
      <c r="AN27" s="7">
        <v>2932827000</v>
      </c>
      <c r="AO27" s="7">
        <v>3130748000</v>
      </c>
      <c r="AP27" s="7">
        <v>3324433000</v>
      </c>
      <c r="AQ27" s="7">
        <v>3480219000</v>
      </c>
      <c r="AR27" s="7">
        <v>3680483000</v>
      </c>
      <c r="AS27" s="7">
        <v>3937228000</v>
      </c>
      <c r="AT27" s="7">
        <v>4186525000</v>
      </c>
      <c r="AU27" s="7">
        <v>4484703000</v>
      </c>
      <c r="AV27" s="7">
        <v>4868136000</v>
      </c>
      <c r="AW27" s="7">
        <v>5414299000</v>
      </c>
      <c r="AX27" s="7">
        <v>5895048000</v>
      </c>
      <c r="AY27" s="7">
        <v>6109928000</v>
      </c>
      <c r="AZ27" s="7">
        <v>5806378000</v>
      </c>
      <c r="BA27" s="7">
        <v>5744414000</v>
      </c>
      <c r="BB27" s="7">
        <v>5550771000</v>
      </c>
      <c r="BC27" s="7">
        <v>5537537000</v>
      </c>
      <c r="BD27" s="7">
        <v>5573710000</v>
      </c>
      <c r="BI27" s="7" t="s">
        <v>28</v>
      </c>
      <c r="BM27" s="7">
        <v>1924242453.0079322</v>
      </c>
      <c r="BN27" s="7">
        <v>330070689.29828197</v>
      </c>
      <c r="BO27" s="7">
        <v>307940771858.50549</v>
      </c>
      <c r="BP27" s="7">
        <v>41807954235.903023</v>
      </c>
      <c r="BQ27" s="7">
        <v>79092001998.032043</v>
      </c>
      <c r="BT27" s="7">
        <v>208372851.85185188</v>
      </c>
      <c r="BU27" s="7">
        <v>193503894222.06122</v>
      </c>
      <c r="BV27" s="7">
        <v>67821568599.133484</v>
      </c>
      <c r="BX27" s="7">
        <v>987143931.16698694</v>
      </c>
      <c r="BY27" s="7">
        <v>83795759983.244904</v>
      </c>
      <c r="BZ27" s="7">
        <v>1051133927.0000894</v>
      </c>
      <c r="CA27" s="7">
        <v>1459880352.6482952</v>
      </c>
      <c r="CB27" s="7">
        <v>18920840000</v>
      </c>
      <c r="CC27" s="7">
        <v>17594944444.444447</v>
      </c>
      <c r="CD27" s="7">
        <v>3905585106.3829789</v>
      </c>
      <c r="CE27" s="7">
        <v>2041100000</v>
      </c>
      <c r="CH27" s="7">
        <v>210900000</v>
      </c>
      <c r="CI27" s="7">
        <v>985699968</v>
      </c>
      <c r="CJ27" s="7">
        <v>6169481549.3748226</v>
      </c>
      <c r="CK27" s="7">
        <v>209023912696.83881</v>
      </c>
      <c r="CL27" s="7">
        <v>1347033586.8008156</v>
      </c>
      <c r="CM27" s="7">
        <v>3782523088.4627995</v>
      </c>
      <c r="CN27" s="7">
        <v>169264991.19718313</v>
      </c>
      <c r="CO27" s="7">
        <v>1240796364.7566235</v>
      </c>
      <c r="CP27" s="7">
        <v>637820620.67019451</v>
      </c>
      <c r="CQ27" s="7">
        <v>355372558103.62134</v>
      </c>
      <c r="CS27" s="7">
        <v>106019113631.52744</v>
      </c>
      <c r="CU27" s="7">
        <v>19622527479.691307</v>
      </c>
      <c r="CV27" s="7">
        <v>259946428571.42859</v>
      </c>
      <c r="CW27" s="7">
        <v>6841638714.5453997</v>
      </c>
      <c r="CX27" s="7">
        <v>7801858825.1841555</v>
      </c>
      <c r="CY27" s="7">
        <v>7857729192.856286</v>
      </c>
      <c r="CZ27" s="7">
        <v>2193581366.4072165</v>
      </c>
      <c r="DA27" s="7">
        <v>38253120737.967125</v>
      </c>
      <c r="DB27" s="7">
        <v>107489822.70404369</v>
      </c>
      <c r="DC27" s="7">
        <v>132019065.0334186</v>
      </c>
      <c r="DD27" s="7">
        <v>4593908718.7617188</v>
      </c>
      <c r="DE27" s="7">
        <v>15923806275.111666</v>
      </c>
      <c r="DF27" s="7">
        <v>24039383608.42345</v>
      </c>
      <c r="DI27" s="7">
        <v>2278248953.1405787</v>
      </c>
      <c r="DK27" s="7">
        <v>722367608343.06921</v>
      </c>
      <c r="DM27" s="7">
        <v>89848148.148148149</v>
      </c>
      <c r="DN27" s="7">
        <v>59105208272.985344</v>
      </c>
      <c r="DO27" s="7">
        <v>10330399700</v>
      </c>
      <c r="DP27" s="7">
        <v>53698278905.967812</v>
      </c>
      <c r="DQ27" s="7">
        <v>478102543729.00958</v>
      </c>
      <c r="DR27" s="7">
        <v>1365815981597.7166</v>
      </c>
      <c r="DS27" s="7">
        <v>2223992929693.5708</v>
      </c>
      <c r="DU27" s="7">
        <v>3637246299961.4209</v>
      </c>
      <c r="DV27" s="7">
        <v>16912515183.278257</v>
      </c>
      <c r="DW27" s="7">
        <v>30642873038.056332</v>
      </c>
      <c r="DX27" s="7">
        <v>2328259732922.5122</v>
      </c>
      <c r="DZ27" s="7">
        <v>171635463361.62286</v>
      </c>
      <c r="EB27" s="7">
        <v>8096302367.1497593</v>
      </c>
      <c r="EC27" s="7">
        <v>3059979571007.9541</v>
      </c>
      <c r="EE27" s="7">
        <v>52926394934.705185</v>
      </c>
      <c r="EF27" s="7">
        <v>1177997413.6338446</v>
      </c>
      <c r="EG27" s="7">
        <v>532648802822.18719</v>
      </c>
      <c r="EJ27" s="7">
        <v>3561451562.235692</v>
      </c>
      <c r="EK27" s="7">
        <v>461487097632.349</v>
      </c>
      <c r="EM27" s="7">
        <v>4412279865.4031487</v>
      </c>
      <c r="EP27" s="7">
        <v>177338801.93074971</v>
      </c>
      <c r="EQ27" s="7">
        <v>138478900.62688622</v>
      </c>
      <c r="ER27" s="7">
        <v>50320914.406568795</v>
      </c>
      <c r="ES27" s="7">
        <v>48020024788.391777</v>
      </c>
      <c r="ET27" s="7">
        <v>145533310.74074072</v>
      </c>
      <c r="EU27" s="7">
        <v>379371608.44292527</v>
      </c>
      <c r="EV27" s="7">
        <v>9470000100</v>
      </c>
      <c r="EX27" s="7">
        <v>437631605.2631579</v>
      </c>
      <c r="EY27" s="7">
        <v>9637983479368.9199</v>
      </c>
      <c r="EZ27" s="7">
        <v>33511383985.674088</v>
      </c>
      <c r="FA27" s="7">
        <v>3319000000</v>
      </c>
      <c r="FB27" s="7">
        <v>100078815923.67375</v>
      </c>
      <c r="FF27" s="7">
        <v>2313687728117.585</v>
      </c>
      <c r="FG27" s="7">
        <v>2556908680245.7769</v>
      </c>
      <c r="FH27" s="7">
        <v>247369742089.67169</v>
      </c>
      <c r="FI27" s="7">
        <v>99724892442.807404</v>
      </c>
      <c r="FJ27" s="7">
        <v>84853699994.050812</v>
      </c>
      <c r="FK27" s="7">
        <v>147495091462.22678</v>
      </c>
      <c r="FM27" s="7">
        <v>209328156800.86652</v>
      </c>
      <c r="FO27" s="7">
        <v>20126542854.703773</v>
      </c>
      <c r="FP27" s="7">
        <v>162276728619.61655</v>
      </c>
      <c r="FQ27" s="7">
        <v>46802508845.287872</v>
      </c>
      <c r="FR27" s="7">
        <v>2887825523.6845179</v>
      </c>
      <c r="FS27" s="7">
        <v>26043655184.174622</v>
      </c>
      <c r="FT27" s="7">
        <v>436443282455.367</v>
      </c>
      <c r="FU27" s="7">
        <v>2373566957.4921374</v>
      </c>
      <c r="FV27" s="7">
        <v>4966710013.0039015</v>
      </c>
      <c r="FW27" s="7">
        <v>1309740021609.7422</v>
      </c>
      <c r="FY27" s="7">
        <v>6191437070.4346666</v>
      </c>
      <c r="GB27" s="7">
        <v>41246160.596752964</v>
      </c>
      <c r="GC27" s="7">
        <v>95898444.444444433</v>
      </c>
      <c r="GD27" s="7">
        <v>96597434179.508179</v>
      </c>
      <c r="GE27" s="7">
        <v>21697297872.340431</v>
      </c>
      <c r="GF27" s="7">
        <v>673764033131.39807</v>
      </c>
      <c r="GG27" s="7">
        <v>1757142805.7142856</v>
      </c>
      <c r="GI27" s="7">
        <v>848478300</v>
      </c>
      <c r="GK27" s="7">
        <v>217663037.03703701</v>
      </c>
      <c r="GL27" s="7">
        <v>732119681685.98511</v>
      </c>
      <c r="GN27" s="7">
        <v>69082552304.088058</v>
      </c>
      <c r="GO27" s="7">
        <v>502617355.40707326</v>
      </c>
      <c r="GP27" s="7">
        <v>6043474842.7672949</v>
      </c>
      <c r="GQ27" s="7">
        <v>669999684572.23779</v>
      </c>
      <c r="GR27" s="7">
        <v>2497490161411.7749</v>
      </c>
      <c r="GS27" s="7">
        <v>333158502.30662644</v>
      </c>
      <c r="GT27" s="7">
        <v>1274947279694.7361</v>
      </c>
      <c r="GV27" s="7">
        <v>4594891580.5640888</v>
      </c>
      <c r="GX27" s="7">
        <v>1292297736.2388461</v>
      </c>
      <c r="GZ27" s="7">
        <v>14824728528.46036</v>
      </c>
      <c r="HA27" s="7">
        <v>1037314956.2508339</v>
      </c>
      <c r="HC27" s="7">
        <v>2939485471.5009732</v>
      </c>
      <c r="HD27" s="7">
        <v>109503546.09929079</v>
      </c>
      <c r="HE27" s="7">
        <v>422997945987.70398</v>
      </c>
      <c r="HF27" s="7">
        <v>175632157330.15494</v>
      </c>
      <c r="HG27" s="7">
        <v>45144000</v>
      </c>
      <c r="HH27" s="7">
        <v>2443660614880.8286</v>
      </c>
      <c r="HJ27" s="7">
        <v>1232932008.1371906</v>
      </c>
      <c r="HK27" s="7">
        <v>1101828568.7680416</v>
      </c>
      <c r="HO27" s="7">
        <v>2098734600</v>
      </c>
      <c r="HQ27" s="7">
        <v>3376172169.8113208</v>
      </c>
      <c r="HR27" s="7">
        <v>726937320.84613514</v>
      </c>
      <c r="HS27" s="7">
        <v>1044928624.7400419</v>
      </c>
      <c r="HT27" s="7">
        <v>1208026079.7549229</v>
      </c>
      <c r="HU27" s="7">
        <v>33943505717.699268</v>
      </c>
      <c r="HV27" s="7">
        <v>4397051258071.6221</v>
      </c>
      <c r="HW27" s="7">
        <v>1960567071.1041818</v>
      </c>
      <c r="HX27" s="7">
        <v>796018978.47129989</v>
      </c>
      <c r="HY27" s="7">
        <v>1461243326.8377507</v>
      </c>
      <c r="HZ27" s="7">
        <v>28500815241.470978</v>
      </c>
      <c r="IA27" s="7">
        <v>3105517091.4137931</v>
      </c>
      <c r="IB27" s="7">
        <v>142075910370.87912</v>
      </c>
      <c r="IC27" s="7">
        <v>62057955032.775833</v>
      </c>
      <c r="ID27" s="7">
        <v>2581207387.7970943</v>
      </c>
      <c r="IF27" s="7">
        <v>21665456808.047287</v>
      </c>
      <c r="IG27" s="7">
        <v>9494477176460.6719</v>
      </c>
      <c r="IH27" s="7">
        <v>8821366531.5576153</v>
      </c>
      <c r="II27" s="7">
        <v>33642964084.196789</v>
      </c>
      <c r="IJ27" s="7">
        <v>31151824658.652416</v>
      </c>
      <c r="IK27" s="7">
        <v>6183387100</v>
      </c>
      <c r="IL27" s="7">
        <v>17599660054.286041</v>
      </c>
      <c r="IM27" s="7">
        <v>31408492876.691002</v>
      </c>
      <c r="IO27" s="7">
        <v>2552526263.0758958</v>
      </c>
      <c r="IQ27" s="7">
        <v>81200162508.306366</v>
      </c>
      <c r="IR27" s="7">
        <v>19162600000</v>
      </c>
      <c r="IT27" s="7">
        <v>25220451794.029034</v>
      </c>
      <c r="IU27" s="7">
        <v>4067222369.3065248</v>
      </c>
      <c r="IW27" s="7">
        <v>2014185046.1156948</v>
      </c>
      <c r="IX27" s="7">
        <v>9311124585501.9785</v>
      </c>
      <c r="IY27" s="7">
        <v>1378991403.3788133</v>
      </c>
      <c r="IZ27" s="7">
        <v>6704395824.1758251</v>
      </c>
      <c r="JC27" s="7">
        <v>1587412957.2226286</v>
      </c>
      <c r="JD27" s="7">
        <v>269355371616.78973</v>
      </c>
      <c r="JE27" s="7">
        <v>119624858115.77753</v>
      </c>
      <c r="JF27" s="7">
        <v>9701357142.8571415</v>
      </c>
      <c r="JG27" s="7">
        <v>2705535756.0600405</v>
      </c>
      <c r="JH27" s="7">
        <v>19735920492.191196</v>
      </c>
      <c r="JI27" s="7">
        <v>252806783.3869828</v>
      </c>
      <c r="JJ27" s="7">
        <v>1087471861.9892826</v>
      </c>
      <c r="JK27" s="7">
        <v>3661683400</v>
      </c>
      <c r="JO27" s="7">
        <v>231387005071.03287</v>
      </c>
      <c r="JQ27" s="7">
        <v>231534327753.87531</v>
      </c>
      <c r="JR27" s="7">
        <v>51973393619.598335</v>
      </c>
      <c r="JT27" s="7">
        <v>864150000</v>
      </c>
      <c r="JW27" s="7">
        <v>107661673734.85818</v>
      </c>
      <c r="JX27" s="7">
        <v>494475699.85765606</v>
      </c>
      <c r="JZ27" s="7">
        <v>151313241.98356399</v>
      </c>
      <c r="KA27" s="7">
        <v>17503082982.28318</v>
      </c>
      <c r="KC27" s="7">
        <v>919103735.32290626</v>
      </c>
      <c r="KD27" s="7">
        <v>477132378074.31213</v>
      </c>
      <c r="KF27" s="7">
        <v>718148959.61087215</v>
      </c>
      <c r="KG27" s="7">
        <v>41797592963.442398</v>
      </c>
      <c r="KJ27" s="7">
        <v>682241174471.19385</v>
      </c>
      <c r="KM27" s="7">
        <v>64248354.541465558</v>
      </c>
      <c r="KN27" s="7">
        <v>269355371616.78973</v>
      </c>
      <c r="KO27" s="7">
        <v>231534327753.87537</v>
      </c>
      <c r="KP27" s="7">
        <v>7757083333.333334</v>
      </c>
      <c r="KQ27" s="7">
        <v>8254891864.0576715</v>
      </c>
      <c r="KR27" s="7">
        <v>59989909457.837898</v>
      </c>
      <c r="KU27" s="7">
        <v>3615647477.054337</v>
      </c>
      <c r="KW27" s="7">
        <v>1770310443963.7231</v>
      </c>
      <c r="KX27" s="7">
        <v>4850241442.1764326</v>
      </c>
      <c r="KY27" s="7">
        <v>4040693000000</v>
      </c>
      <c r="LA27" s="7">
        <v>135025000</v>
      </c>
      <c r="LB27" s="7">
        <v>56091900000</v>
      </c>
      <c r="LD27" s="7">
        <v>985400000</v>
      </c>
      <c r="LF27" s="7">
        <v>135553763.98266652</v>
      </c>
      <c r="LG27" s="7">
        <v>12058393957860.559</v>
      </c>
      <c r="LH27" s="7">
        <v>109200934.32851849</v>
      </c>
      <c r="LK27" s="7">
        <v>87880468268.638321</v>
      </c>
      <c r="LL27" s="7">
        <v>2739444444.4444451</v>
      </c>
      <c r="LM27" s="7">
        <v>6352125900</v>
      </c>
    </row>
    <row r="28" spans="1:325" s="7" customFormat="1" x14ac:dyDescent="0.3">
      <c r="A28" s="7" t="s">
        <v>114</v>
      </c>
      <c r="B28" s="7" t="s">
        <v>63</v>
      </c>
      <c r="C28" s="7">
        <v>563110051.92073321</v>
      </c>
      <c r="D28" s="7">
        <v>612518906.82649124</v>
      </c>
      <c r="E28" s="7">
        <v>669722541.27781761</v>
      </c>
      <c r="F28" s="7">
        <v>721142957.31147432</v>
      </c>
      <c r="G28" s="7">
        <v>812543072.50538397</v>
      </c>
      <c r="H28" s="7">
        <v>908874537.03703701</v>
      </c>
      <c r="I28" s="7">
        <v>994044553.87205386</v>
      </c>
      <c r="J28" s="7">
        <v>1084059814.8148148</v>
      </c>
      <c r="K28" s="7">
        <v>908874537.03703701</v>
      </c>
      <c r="L28" s="7">
        <v>964615698.65319872</v>
      </c>
      <c r="M28" s="7">
        <v>1017171717.1717172</v>
      </c>
      <c r="N28" s="7">
        <v>1095454545.4545455</v>
      </c>
      <c r="O28" s="7">
        <v>1257615644.9793155</v>
      </c>
      <c r="P28" s="7">
        <v>1263018490.7546227</v>
      </c>
      <c r="Q28" s="7">
        <v>2100249875.0624688</v>
      </c>
      <c r="R28" s="7">
        <v>2404697651.1744127</v>
      </c>
      <c r="S28" s="7">
        <v>2732083958.0209894</v>
      </c>
      <c r="T28" s="7">
        <v>3227436281.8590703</v>
      </c>
      <c r="U28" s="7">
        <v>3758220889.5552225</v>
      </c>
      <c r="V28" s="7">
        <v>4421343606.1813526</v>
      </c>
      <c r="W28" s="7">
        <v>4537487842.5774879</v>
      </c>
      <c r="X28" s="7">
        <v>5891606676.1827087</v>
      </c>
      <c r="Y28" s="7">
        <v>5594118400.1673126</v>
      </c>
      <c r="Z28" s="7">
        <v>5422656261.7104864</v>
      </c>
      <c r="AA28" s="7">
        <v>6169481549.3748226</v>
      </c>
      <c r="AB28" s="7">
        <v>5377277406.7163754</v>
      </c>
      <c r="AC28" s="7">
        <v>3959379487.6064019</v>
      </c>
      <c r="AD28" s="7">
        <v>4347956298.5132732</v>
      </c>
      <c r="AE28" s="7">
        <v>4597615562.6659403</v>
      </c>
      <c r="AF28" s="7">
        <v>4715978868.2161331</v>
      </c>
      <c r="AG28" s="7">
        <v>4867582620.2070827</v>
      </c>
      <c r="AH28" s="7">
        <v>5343274311.567894</v>
      </c>
      <c r="AI28" s="7">
        <v>5643893347.006794</v>
      </c>
      <c r="AJ28" s="7">
        <v>5734676560.9247141</v>
      </c>
      <c r="AK28" s="7">
        <v>5981244886.9170008</v>
      </c>
      <c r="AL28" s="7">
        <v>6715220507.0516424</v>
      </c>
      <c r="AM28" s="7">
        <v>7396966657.4705391</v>
      </c>
      <c r="AN28" s="7">
        <v>7925673448.413681</v>
      </c>
      <c r="AO28" s="7">
        <v>8497545598.083519</v>
      </c>
      <c r="AP28" s="7">
        <v>8285075872.2730713</v>
      </c>
      <c r="AQ28" s="7">
        <v>8397912509.0967894</v>
      </c>
      <c r="AR28" s="7">
        <v>8141537937.6106796</v>
      </c>
      <c r="AS28" s="7">
        <v>7905485216.1785221</v>
      </c>
      <c r="AT28" s="7">
        <v>8082364868.3935661</v>
      </c>
      <c r="AU28" s="7">
        <v>8773451738.9112911</v>
      </c>
      <c r="AV28" s="7">
        <v>9549077869.1065063</v>
      </c>
      <c r="AW28" s="7">
        <v>11451869164.71117</v>
      </c>
      <c r="AX28" s="7">
        <v>13120159975.545139</v>
      </c>
      <c r="AY28" s="7">
        <v>16674324634.237322</v>
      </c>
      <c r="AZ28" s="7">
        <v>17339992165.242165</v>
      </c>
      <c r="BA28" s="7">
        <v>19649631308.164806</v>
      </c>
      <c r="BB28" s="7">
        <v>23963033443.851803</v>
      </c>
      <c r="BC28" s="7">
        <v>27084497539.797394</v>
      </c>
      <c r="BD28" s="7">
        <v>30659338929.088276</v>
      </c>
      <c r="BE28" s="7">
        <v>32996187988.422581</v>
      </c>
      <c r="BF28" s="7">
        <v>33000198263.386391</v>
      </c>
      <c r="BG28" s="7">
        <v>33806395513.748192</v>
      </c>
      <c r="BI28" s="7" t="s">
        <v>29</v>
      </c>
      <c r="BL28" s="7">
        <v>6684491978.6096258</v>
      </c>
      <c r="BM28" s="7">
        <v>1965384586.2409039</v>
      </c>
      <c r="BN28" s="7">
        <v>346737964.77495104</v>
      </c>
      <c r="BO28" s="7">
        <v>303893618415.50555</v>
      </c>
      <c r="BP28" s="7">
        <v>40603650231.54454</v>
      </c>
      <c r="BQ28" s="7">
        <v>88416668900.259583</v>
      </c>
      <c r="BT28" s="7">
        <v>240923925.92592591</v>
      </c>
      <c r="BU28" s="7">
        <v>180470967247.06604</v>
      </c>
      <c r="BV28" s="7">
        <v>69219621907.42218</v>
      </c>
      <c r="BX28" s="7">
        <v>1149979285.7734692</v>
      </c>
      <c r="BY28" s="7">
        <v>86730120728.310349</v>
      </c>
      <c r="BZ28" s="7">
        <v>1045712703.0269575</v>
      </c>
      <c r="CA28" s="7">
        <v>1552493413.9898932</v>
      </c>
      <c r="CB28" s="7">
        <v>22278423076.923077</v>
      </c>
      <c r="CC28" s="7">
        <v>17155421052.631578</v>
      </c>
      <c r="CD28" s="7">
        <v>3651861702.1276598</v>
      </c>
      <c r="CE28" s="7">
        <v>2320699900</v>
      </c>
      <c r="CH28" s="7">
        <v>209150000</v>
      </c>
      <c r="CI28" s="7">
        <v>1039500032</v>
      </c>
      <c r="CJ28" s="7">
        <v>5377277406.7163754</v>
      </c>
      <c r="CK28" s="7">
        <v>222942790435.29932</v>
      </c>
      <c r="CL28" s="7">
        <v>1409740726.1551037</v>
      </c>
      <c r="CM28" s="7">
        <v>3523612563.0653152</v>
      </c>
      <c r="CN28" s="7">
        <v>172217502.02101859</v>
      </c>
      <c r="CO28" s="7">
        <v>1114764007.148113</v>
      </c>
      <c r="CP28" s="7">
        <v>864849765.05966461</v>
      </c>
      <c r="CQ28" s="7">
        <v>364756499450.75067</v>
      </c>
      <c r="CS28" s="7">
        <v>107496240242.56236</v>
      </c>
      <c r="CU28" s="7">
        <v>17702885393.509884</v>
      </c>
      <c r="CV28" s="7">
        <v>309486394557.82312</v>
      </c>
      <c r="CW28" s="7">
        <v>6977650069.3357792</v>
      </c>
      <c r="CX28" s="7">
        <v>8148223603.5839844</v>
      </c>
      <c r="CY28" s="7">
        <v>7195042615.8417645</v>
      </c>
      <c r="CZ28" s="7">
        <v>2160872541.4188676</v>
      </c>
      <c r="DA28" s="7">
        <v>34894411351.983009</v>
      </c>
      <c r="DB28" s="7">
        <v>114490697.57503018</v>
      </c>
      <c r="DC28" s="7">
        <v>137728155.21266112</v>
      </c>
      <c r="DD28" s="7">
        <v>4796628461.3861389</v>
      </c>
      <c r="DE28" s="7">
        <v>15742679785.309019</v>
      </c>
      <c r="DF28" s="7">
        <v>22920490774.101974</v>
      </c>
      <c r="DI28" s="7">
        <v>2430411900.1919384</v>
      </c>
      <c r="DK28" s="7">
        <v>729763282952.43152</v>
      </c>
      <c r="DL28" s="7">
        <v>340989527.96799475</v>
      </c>
      <c r="DM28" s="7">
        <v>98585185.185185194</v>
      </c>
      <c r="DN28" s="7">
        <v>62658544411.309509</v>
      </c>
      <c r="DO28" s="7">
        <v>5044592912.6775045</v>
      </c>
      <c r="DP28" s="7">
        <v>57937868670.193726</v>
      </c>
      <c r="DQ28" s="7">
        <v>523953069728.02777</v>
      </c>
      <c r="DR28" s="7">
        <v>1397858695204.7529</v>
      </c>
      <c r="DS28" s="7">
        <v>2358172144946.5464</v>
      </c>
      <c r="DU28" s="7">
        <v>3764269446867.665</v>
      </c>
      <c r="DV28" s="7">
        <v>17149094589.982655</v>
      </c>
      <c r="DW28" s="7">
        <v>34689560464.872787</v>
      </c>
      <c r="DX28" s="7">
        <v>2392054029846.5093</v>
      </c>
      <c r="DZ28" s="7">
        <v>180302412230.91977</v>
      </c>
      <c r="EB28" s="7">
        <v>9480840483.0917873</v>
      </c>
      <c r="EC28" s="7">
        <v>3162521224924.4824</v>
      </c>
      <c r="EE28" s="7">
        <v>55914236377.590179</v>
      </c>
      <c r="EF28" s="7">
        <v>1141210124.8266296</v>
      </c>
      <c r="EG28" s="7">
        <v>555197109067.01709</v>
      </c>
      <c r="EJ28" s="7">
        <v>3339914759.3726931</v>
      </c>
      <c r="EK28" s="7">
        <v>489285164271.04724</v>
      </c>
      <c r="EM28" s="7">
        <v>4504342152.9867926</v>
      </c>
      <c r="EP28" s="7">
        <v>225724851.69110662</v>
      </c>
      <c r="EQ28" s="7">
        <v>143856253.12500009</v>
      </c>
      <c r="ER28" s="7">
        <v>62118564.849542476</v>
      </c>
      <c r="ES28" s="7">
        <v>47820850974.586723</v>
      </c>
      <c r="ET28" s="7">
        <v>167728455.18518516</v>
      </c>
      <c r="EU28" s="7">
        <v>412876071.11849308</v>
      </c>
      <c r="EV28" s="7">
        <v>9721652086.956522</v>
      </c>
      <c r="EX28" s="7">
        <v>453488372.0930233</v>
      </c>
      <c r="EY28" s="7">
        <v>10132406784548.064</v>
      </c>
      <c r="EZ28" s="7">
        <v>35699543050.77784</v>
      </c>
      <c r="FA28" s="7">
        <v>3639499949.9999995</v>
      </c>
      <c r="FB28" s="7">
        <v>104994491996.92194</v>
      </c>
      <c r="FF28" s="7">
        <v>2439461778227.0352</v>
      </c>
      <c r="FG28" s="7">
        <v>2691625504899.3887</v>
      </c>
      <c r="FH28" s="7">
        <v>256654502726.64807</v>
      </c>
      <c r="FI28" s="7">
        <v>99654429284.904388</v>
      </c>
      <c r="FJ28" s="7">
        <v>85289491750.322495</v>
      </c>
      <c r="FK28" s="7">
        <v>157306474735.09879</v>
      </c>
      <c r="FM28" s="7">
        <v>229410293759.07056</v>
      </c>
      <c r="FO28" s="7">
        <v>21291058299.32539</v>
      </c>
      <c r="FP28" s="7">
        <v>180183629600.03647</v>
      </c>
      <c r="FQ28" s="7">
        <v>48284979092.955933</v>
      </c>
      <c r="FR28" s="7">
        <v>3008412959.5231729</v>
      </c>
      <c r="FS28" s="7">
        <v>24121638985.494953</v>
      </c>
      <c r="FT28" s="7">
        <v>450725817665.55115</v>
      </c>
      <c r="FU28" s="7">
        <v>2100223149.7139566</v>
      </c>
      <c r="FV28" s="7">
        <v>4993829194.1206293</v>
      </c>
      <c r="FW28" s="7">
        <v>1400714806812.6462</v>
      </c>
      <c r="FY28" s="7">
        <v>6135034338.3043079</v>
      </c>
      <c r="GB28" s="7">
        <v>32125148.404218167</v>
      </c>
      <c r="GC28" s="7">
        <v>106057000</v>
      </c>
      <c r="GD28" s="7">
        <v>100273097170.17999</v>
      </c>
      <c r="GE28" s="7">
        <v>21442619680.851059</v>
      </c>
      <c r="GF28" s="7">
        <v>695943952938.00464</v>
      </c>
      <c r="GG28" s="7">
        <v>2366666615.5555558</v>
      </c>
      <c r="GI28" s="7">
        <v>851296100</v>
      </c>
      <c r="GK28" s="7">
        <v>241272999.99999997</v>
      </c>
      <c r="GL28" s="7">
        <v>753457210392.11487</v>
      </c>
      <c r="GM28" s="7">
        <v>121227419694.53629</v>
      </c>
      <c r="GN28" s="7">
        <v>71599175719.047928</v>
      </c>
      <c r="GO28" s="7">
        <v>529078995.56387609</v>
      </c>
      <c r="GP28" s="7">
        <v>5978460972.0176735</v>
      </c>
      <c r="GQ28" s="7">
        <v>705033625730.70789</v>
      </c>
      <c r="GR28" s="7">
        <v>2631158758229.9531</v>
      </c>
      <c r="GS28" s="7">
        <v>268626893.69079643</v>
      </c>
      <c r="GT28" s="7">
        <v>1362593299081.8679</v>
      </c>
      <c r="GV28" s="7">
        <v>4738559684.7611933</v>
      </c>
      <c r="GX28" s="7">
        <v>1348827324.0986147</v>
      </c>
      <c r="GZ28" s="7">
        <v>14991283215.740831</v>
      </c>
      <c r="HA28" s="7">
        <v>1082851076.5215755</v>
      </c>
      <c r="HC28" s="7">
        <v>2857889712.4808016</v>
      </c>
      <c r="HD28" s="7">
        <v>127154929.57746479</v>
      </c>
      <c r="HE28" s="7">
        <v>429106552157.99152</v>
      </c>
      <c r="HF28" s="7">
        <v>184473106267.02997</v>
      </c>
      <c r="HG28" s="7">
        <v>43879000</v>
      </c>
      <c r="HH28" s="7">
        <v>2575525887782.1152</v>
      </c>
      <c r="HJ28" s="7">
        <v>1392195933.3397143</v>
      </c>
      <c r="HK28" s="7">
        <v>1117835285.5051246</v>
      </c>
      <c r="HO28" s="7">
        <v>2186505475</v>
      </c>
      <c r="HQ28" s="7">
        <v>4456240740.7407408</v>
      </c>
      <c r="HR28" s="7">
        <v>683193885.00334251</v>
      </c>
      <c r="HS28" s="7">
        <v>1080642033.3495224</v>
      </c>
      <c r="HT28" s="7">
        <v>1131349992.2273498</v>
      </c>
      <c r="HU28" s="7">
        <v>31200161095.449051</v>
      </c>
      <c r="HV28" s="7">
        <v>4712529999482.752</v>
      </c>
      <c r="HW28" s="7">
        <v>1615776820.5680442</v>
      </c>
      <c r="HX28" s="7">
        <v>854823821.72317684</v>
      </c>
      <c r="HY28" s="7">
        <v>1440581653.3232758</v>
      </c>
      <c r="HZ28" s="7">
        <v>28873977228.111504</v>
      </c>
      <c r="IA28" s="7">
        <v>2683816288.7906976</v>
      </c>
      <c r="IB28" s="7">
        <v>142009922306.26328</v>
      </c>
      <c r="IC28" s="7">
        <v>65416879914.390724</v>
      </c>
      <c r="ID28" s="7">
        <v>2619913955.515564</v>
      </c>
      <c r="IF28" s="7">
        <v>24680306905.370842</v>
      </c>
      <c r="IG28" s="7">
        <v>10015967458690.473</v>
      </c>
      <c r="IH28" s="7">
        <v>10005500579.038795</v>
      </c>
      <c r="II28" s="7">
        <v>31964598499.493481</v>
      </c>
      <c r="IJ28" s="7">
        <v>31144920554.08971</v>
      </c>
      <c r="IK28" s="7">
        <v>6541517100</v>
      </c>
      <c r="IL28" s="7">
        <v>16548827018.287201</v>
      </c>
      <c r="IM28" s="7">
        <v>30734335448.990452</v>
      </c>
      <c r="IO28" s="7">
        <v>2423373088.0735779</v>
      </c>
      <c r="IQ28" s="7">
        <v>84292961016.247101</v>
      </c>
      <c r="IR28" s="7">
        <v>20289200000</v>
      </c>
      <c r="IT28" s="7">
        <v>27118476173.667492</v>
      </c>
      <c r="IU28" s="7">
        <v>2966234106.1946902</v>
      </c>
      <c r="IW28" s="7">
        <v>1906817279.1005237</v>
      </c>
      <c r="IX28" s="7">
        <v>9820475618013.0293</v>
      </c>
      <c r="IY28" s="7">
        <v>1507230778.8992124</v>
      </c>
      <c r="IZ28" s="7">
        <v>6153296456.0439558</v>
      </c>
      <c r="JC28" s="7">
        <v>1715625839.1797299</v>
      </c>
      <c r="JD28" s="7">
        <v>292874261371.47675</v>
      </c>
      <c r="JE28" s="7">
        <v>103897846493.64992</v>
      </c>
      <c r="JF28" s="7">
        <v>12403733333.333334</v>
      </c>
      <c r="JG28" s="7">
        <v>2962199835.9535508</v>
      </c>
      <c r="JH28" s="7">
        <v>19138296376.166142</v>
      </c>
      <c r="JI28" s="7">
        <v>232306861.15613183</v>
      </c>
      <c r="JJ28" s="7">
        <v>856890498.62583423</v>
      </c>
      <c r="JK28" s="7">
        <v>3800368600</v>
      </c>
      <c r="JO28" s="7">
        <v>215600490241.50534</v>
      </c>
      <c r="JQ28" s="7">
        <v>215767871591.38806</v>
      </c>
      <c r="JR28" s="7">
        <v>50036733663.137604</v>
      </c>
      <c r="JT28" s="7">
        <v>873250000</v>
      </c>
      <c r="JW28" s="7">
        <v>112514448261.83476</v>
      </c>
      <c r="JX28" s="7">
        <v>361014890.45841014</v>
      </c>
      <c r="JZ28" s="7">
        <v>168887539.13002864</v>
      </c>
      <c r="KA28" s="7">
        <v>16403544510.52676</v>
      </c>
      <c r="KC28" s="7">
        <v>1033069709.9950572</v>
      </c>
      <c r="KD28" s="7">
        <v>522889864188.56604</v>
      </c>
      <c r="KF28" s="7">
        <v>762359722.70140207</v>
      </c>
      <c r="KG28" s="7">
        <v>38900692712.149612</v>
      </c>
      <c r="KJ28" s="7">
        <v>703159186334.75452</v>
      </c>
      <c r="KM28" s="7">
        <v>60058663.314477272</v>
      </c>
      <c r="KN28" s="7">
        <v>292874261371.47675</v>
      </c>
      <c r="KO28" s="7">
        <v>215767871591.38818</v>
      </c>
      <c r="KP28" s="7">
        <v>7375918367.3469381</v>
      </c>
      <c r="KQ28" s="7">
        <v>8410185739.9640503</v>
      </c>
      <c r="KR28" s="7">
        <v>67234948264.598663</v>
      </c>
      <c r="KU28" s="7">
        <v>3519666338.5245414</v>
      </c>
      <c r="KW28" s="7">
        <v>1867008281184.4644</v>
      </c>
      <c r="KX28" s="7">
        <v>4732017873.3836851</v>
      </c>
      <c r="KY28" s="7">
        <v>4346734000000</v>
      </c>
      <c r="LA28" s="7">
        <v>145641703.7037037</v>
      </c>
      <c r="LB28" s="7">
        <v>57935746666.666672</v>
      </c>
      <c r="LD28" s="7">
        <v>990400000</v>
      </c>
      <c r="LE28" s="7">
        <v>14094687820.744488</v>
      </c>
      <c r="LF28" s="7">
        <v>123698506.11136261</v>
      </c>
      <c r="LG28" s="7">
        <v>12681690896005.781</v>
      </c>
      <c r="LH28" s="7">
        <v>95572172.983565673</v>
      </c>
      <c r="LK28" s="7">
        <v>69208451592.557556</v>
      </c>
      <c r="LL28" s="7">
        <v>2281258064.5161295</v>
      </c>
      <c r="LM28" s="7">
        <v>5637259300</v>
      </c>
    </row>
    <row r="29" spans="1:325" s="7" customFormat="1" x14ac:dyDescent="0.3">
      <c r="A29" s="7" t="s">
        <v>116</v>
      </c>
      <c r="B29" s="7" t="s">
        <v>63</v>
      </c>
      <c r="C29" s="7">
        <v>15165569912.51993</v>
      </c>
      <c r="D29" s="7">
        <v>15236854859.468977</v>
      </c>
      <c r="E29" s="7">
        <v>19926293839.016327</v>
      </c>
      <c r="F29" s="7">
        <v>23021477292.20927</v>
      </c>
      <c r="G29" s="7">
        <v>21211892259.990421</v>
      </c>
      <c r="H29" s="7">
        <v>21790035117.190048</v>
      </c>
      <c r="I29" s="7">
        <v>27062716577.911068</v>
      </c>
      <c r="J29" s="7">
        <v>30591834053.965298</v>
      </c>
      <c r="K29" s="7">
        <v>33875881876.367176</v>
      </c>
      <c r="L29" s="7">
        <v>37458898243.860947</v>
      </c>
      <c r="M29" s="7">
        <v>42327600098.241241</v>
      </c>
      <c r="N29" s="7">
        <v>49204456700.451622</v>
      </c>
      <c r="O29" s="7">
        <v>58539008786.36837</v>
      </c>
      <c r="P29" s="7">
        <v>79279057730.828995</v>
      </c>
      <c r="Q29" s="7">
        <v>105136007528.75961</v>
      </c>
      <c r="R29" s="7">
        <v>123709376567.89029</v>
      </c>
      <c r="S29" s="7">
        <v>152678020452.8288</v>
      </c>
      <c r="T29" s="7">
        <v>176171284311.76117</v>
      </c>
      <c r="U29" s="7">
        <v>200800891870.16382</v>
      </c>
      <c r="V29" s="7">
        <v>224969488835.18094</v>
      </c>
      <c r="W29" s="7">
        <v>235024598983.26135</v>
      </c>
      <c r="X29" s="7">
        <v>263561088977.12936</v>
      </c>
      <c r="Y29" s="7">
        <v>281682304161.04053</v>
      </c>
      <c r="Z29" s="7">
        <v>203304515490.79535</v>
      </c>
      <c r="AA29" s="7">
        <v>209023912696.83881</v>
      </c>
      <c r="AB29" s="7">
        <v>222942790435.29932</v>
      </c>
      <c r="AC29" s="7">
        <v>268137224729.72214</v>
      </c>
      <c r="AD29" s="7">
        <v>294084112392.66034</v>
      </c>
      <c r="AE29" s="7">
        <v>330397381998.48938</v>
      </c>
      <c r="AF29" s="7">
        <v>425595310000</v>
      </c>
      <c r="AG29" s="7">
        <v>461951781999.99994</v>
      </c>
      <c r="AH29" s="7">
        <v>602860000000</v>
      </c>
      <c r="AI29" s="7">
        <v>400599250000</v>
      </c>
      <c r="AJ29" s="7">
        <v>437798577639.75159</v>
      </c>
      <c r="AK29" s="7">
        <v>558111997497.2627</v>
      </c>
      <c r="AL29" s="7">
        <v>785643456467.25513</v>
      </c>
      <c r="AM29" s="7">
        <v>850425828275.79333</v>
      </c>
      <c r="AN29" s="7">
        <v>883199443413.72913</v>
      </c>
      <c r="AO29" s="7">
        <v>863723395088.32397</v>
      </c>
      <c r="AP29" s="7">
        <v>599388879704.6344</v>
      </c>
      <c r="AQ29" s="7">
        <v>655421153320.57947</v>
      </c>
      <c r="AR29" s="7">
        <v>559372502338.23657</v>
      </c>
      <c r="AS29" s="7">
        <v>507962741819.91882</v>
      </c>
      <c r="AT29" s="7">
        <v>558320116997.07507</v>
      </c>
      <c r="AU29" s="7">
        <v>669316239316.23938</v>
      </c>
      <c r="AV29" s="7">
        <v>891629970423.92383</v>
      </c>
      <c r="AW29" s="7">
        <v>1107640325472.3486</v>
      </c>
      <c r="AX29" s="7">
        <v>1397084381901.2893</v>
      </c>
      <c r="AY29" s="7">
        <v>1695824517395.572</v>
      </c>
      <c r="AZ29" s="7">
        <v>1667019605881.7644</v>
      </c>
      <c r="BA29" s="7">
        <v>2208871646202.8193</v>
      </c>
      <c r="BB29" s="7">
        <v>2616201578192.2524</v>
      </c>
      <c r="BC29" s="7">
        <v>2465188674415.0322</v>
      </c>
      <c r="BD29" s="7">
        <v>2472806919901.6743</v>
      </c>
      <c r="BE29" s="7">
        <v>2455993200169.9956</v>
      </c>
      <c r="BF29" s="7">
        <v>1803652649613.7544</v>
      </c>
      <c r="BG29" s="7">
        <v>1796186586414.4456</v>
      </c>
      <c r="BI29" s="7" t="s">
        <v>30</v>
      </c>
      <c r="BL29" s="7">
        <v>6684491978.6096258</v>
      </c>
      <c r="BM29" s="7">
        <v>2173750012.5000005</v>
      </c>
      <c r="BN29" s="7">
        <v>482000594.03587979</v>
      </c>
      <c r="BO29" s="7">
        <v>289029150639.40765</v>
      </c>
      <c r="BP29" s="7">
        <v>33943612094.797058</v>
      </c>
      <c r="BQ29" s="7">
        <v>110934442762.69356</v>
      </c>
      <c r="BT29" s="7">
        <v>290440148.14814812</v>
      </c>
      <c r="BU29" s="7">
        <v>182281757134.86292</v>
      </c>
      <c r="BV29" s="7">
        <v>98797587381.703476</v>
      </c>
      <c r="BX29" s="7">
        <v>1201725497.065779</v>
      </c>
      <c r="BY29" s="7">
        <v>120661334386.85211</v>
      </c>
      <c r="BZ29" s="7">
        <v>1336102040.7102506</v>
      </c>
      <c r="CA29" s="7">
        <v>2036303381.2014174</v>
      </c>
      <c r="CB29" s="7">
        <v>21774033333.333332</v>
      </c>
      <c r="CC29" s="7">
        <v>20249294117.64706</v>
      </c>
      <c r="CD29" s="7">
        <v>3052393617.0212765</v>
      </c>
      <c r="CE29" s="7">
        <v>2472500000</v>
      </c>
      <c r="CH29" s="7">
        <v>227850000</v>
      </c>
      <c r="CI29" s="7">
        <v>1173500032</v>
      </c>
      <c r="CJ29" s="7">
        <v>3959379487.6064019</v>
      </c>
      <c r="CK29" s="7">
        <v>268137224729.72214</v>
      </c>
      <c r="CL29" s="7">
        <v>1547790025.4798391</v>
      </c>
      <c r="CM29" s="7">
        <v>2358592817.1213379</v>
      </c>
      <c r="CN29" s="7">
        <v>201375725.61459163</v>
      </c>
      <c r="CO29" s="7">
        <v>1392634771.9653025</v>
      </c>
      <c r="CP29" s="7">
        <v>1122265026.3827443</v>
      </c>
      <c r="CQ29" s="7">
        <v>377437927311.98273</v>
      </c>
      <c r="CS29" s="7">
        <v>154095512368.66974</v>
      </c>
      <c r="CU29" s="7">
        <v>18891048818.74255</v>
      </c>
      <c r="CV29" s="7">
        <v>300759420289.8551</v>
      </c>
      <c r="CW29" s="7">
        <v>9158302205.3623695</v>
      </c>
      <c r="CX29" s="7">
        <v>10621158532.5193</v>
      </c>
      <c r="CY29" s="7">
        <v>8095367168.1617765</v>
      </c>
      <c r="CZ29" s="7">
        <v>1849268214.6818438</v>
      </c>
      <c r="DA29" s="7">
        <v>34942489683.971237</v>
      </c>
      <c r="DB29" s="7">
        <v>162487763.89462408</v>
      </c>
      <c r="DC29" s="7">
        <v>190651207.99951088</v>
      </c>
      <c r="DD29" s="7">
        <v>5477895474.9103947</v>
      </c>
      <c r="DE29" s="7">
        <v>14358714160.105734</v>
      </c>
      <c r="DF29" s="7">
        <v>24226574634.029278</v>
      </c>
      <c r="DI29" s="7">
        <v>3090734463.2768359</v>
      </c>
      <c r="DK29" s="7">
        <v>1042300769791.9481</v>
      </c>
      <c r="DM29" s="7">
        <v>112074074.07407406</v>
      </c>
      <c r="DN29" s="7">
        <v>88078729452.478073</v>
      </c>
      <c r="DO29" s="7">
        <v>6122197810.1435814</v>
      </c>
      <c r="DP29" s="7">
        <v>63696301892.811569</v>
      </c>
      <c r="DQ29" s="7">
        <v>522473954708.34564</v>
      </c>
      <c r="DR29" s="7">
        <v>1418211765048.27</v>
      </c>
      <c r="DS29" s="7">
        <v>3076109459284.792</v>
      </c>
      <c r="DU29" s="7">
        <v>5137673243594.373</v>
      </c>
      <c r="DV29" s="7">
        <v>15314143988.062119</v>
      </c>
      <c r="DW29" s="7">
        <v>35880262675.397568</v>
      </c>
      <c r="DX29" s="7">
        <v>3357238823395.4941</v>
      </c>
      <c r="DZ29" s="7">
        <v>250638463466.7934</v>
      </c>
      <c r="EB29" s="7">
        <v>9848600869.565218</v>
      </c>
      <c r="EC29" s="7">
        <v>4336668252551.8574</v>
      </c>
      <c r="EE29" s="7">
        <v>73586676049.73024</v>
      </c>
      <c r="EF29" s="7">
        <v>1290228616.8240798</v>
      </c>
      <c r="EG29" s="7">
        <v>774556302680.17798</v>
      </c>
      <c r="EI29" s="7">
        <v>112210000</v>
      </c>
      <c r="EJ29" s="7">
        <v>3403638193.5791216</v>
      </c>
      <c r="EK29" s="7">
        <v>601452653180.88538</v>
      </c>
      <c r="EM29" s="7">
        <v>5727602648.7553692</v>
      </c>
      <c r="EO29" s="7">
        <v>1922600899.3841019</v>
      </c>
      <c r="EP29" s="7">
        <v>185646209.38628158</v>
      </c>
      <c r="EQ29" s="7">
        <v>130225018.75167432</v>
      </c>
      <c r="ER29" s="7">
        <v>76407396.755296394</v>
      </c>
      <c r="ES29" s="7">
        <v>56379593719.571571</v>
      </c>
      <c r="ET29" s="7">
        <v>187589522.5925926</v>
      </c>
      <c r="EU29" s="7">
        <v>603015696.45284891</v>
      </c>
      <c r="EV29" s="7">
        <v>7231963515.9817343</v>
      </c>
      <c r="EX29" s="7">
        <v>504651139.53488374</v>
      </c>
      <c r="EY29" s="7">
        <v>12297564072656.424</v>
      </c>
      <c r="EZ29" s="7">
        <v>41075570591.929054</v>
      </c>
      <c r="FA29" s="7">
        <v>3808500050.0000005</v>
      </c>
      <c r="FB29" s="7">
        <v>120358284739.61591</v>
      </c>
      <c r="FF29" s="7">
        <v>2553168739755.6367</v>
      </c>
      <c r="FG29" s="7">
        <v>2813180853967.2393</v>
      </c>
      <c r="FH29" s="7">
        <v>264781775186.28949</v>
      </c>
      <c r="FI29" s="7">
        <v>96843172567.821075</v>
      </c>
      <c r="FJ29" s="7">
        <v>79954072569.853302</v>
      </c>
      <c r="FK29" s="7">
        <v>168977242488.5925</v>
      </c>
      <c r="FM29" s="7">
        <v>245664654062.87259</v>
      </c>
      <c r="FO29" s="7">
        <v>28742982513.777023</v>
      </c>
      <c r="FP29" s="7">
        <v>209094561834.09537</v>
      </c>
      <c r="FQ29" s="7">
        <v>47127693792.216148</v>
      </c>
      <c r="FR29" s="7">
        <v>4022192403.6959729</v>
      </c>
      <c r="FS29" s="7">
        <v>29702243917.193172</v>
      </c>
      <c r="FT29" s="7">
        <v>638273988310.17017</v>
      </c>
      <c r="FU29" s="7">
        <v>2754566176.2021246</v>
      </c>
      <c r="FV29" s="7">
        <v>6401380000</v>
      </c>
      <c r="FW29" s="7">
        <v>2075034242192.312</v>
      </c>
      <c r="FY29" s="7">
        <v>7239126716.9321909</v>
      </c>
      <c r="GB29" s="7">
        <v>32085561.497326203</v>
      </c>
      <c r="GC29" s="7">
        <v>125272259.25925925</v>
      </c>
      <c r="GD29" s="7">
        <v>115537126325.9402</v>
      </c>
      <c r="GE29" s="7">
        <v>17903681693.048862</v>
      </c>
      <c r="GF29" s="7">
        <v>707488075055.62195</v>
      </c>
      <c r="GG29" s="7">
        <v>1776842041.0526316</v>
      </c>
      <c r="GI29" s="7">
        <v>840964400</v>
      </c>
      <c r="GK29" s="7">
        <v>289689703.70370364</v>
      </c>
      <c r="GL29" s="7">
        <v>766884115163.08569</v>
      </c>
      <c r="GM29" s="7">
        <v>131938238081.8082</v>
      </c>
      <c r="GN29" s="7">
        <v>81243884335.635666</v>
      </c>
      <c r="GO29" s="7">
        <v>779365167.60242379</v>
      </c>
      <c r="GP29" s="7">
        <v>6405210563.8829412</v>
      </c>
      <c r="GQ29" s="7">
        <v>734922204323.84863</v>
      </c>
      <c r="GR29" s="7">
        <v>2752146346147.5669</v>
      </c>
      <c r="GS29" s="7">
        <v>318862870.33331728</v>
      </c>
      <c r="GT29" s="7">
        <v>1449305917570.3159</v>
      </c>
      <c r="GV29" s="7">
        <v>6921264132.2015533</v>
      </c>
      <c r="GX29" s="7">
        <v>1517496131.3832178</v>
      </c>
      <c r="GZ29" s="7">
        <v>19462175321.822414</v>
      </c>
      <c r="HA29" s="7">
        <v>1515209588.2377975</v>
      </c>
      <c r="HC29" s="7">
        <v>3258288890.5864687</v>
      </c>
      <c r="HD29" s="7">
        <v>141902097.90209788</v>
      </c>
      <c r="HE29" s="7">
        <v>438374928771.12982</v>
      </c>
      <c r="HF29" s="7">
        <v>129440194508.00916</v>
      </c>
      <c r="HG29" s="7">
        <v>55989000</v>
      </c>
      <c r="HH29" s="7">
        <v>2688214490798.8535</v>
      </c>
      <c r="HJ29" s="7">
        <v>1852163474.5466363</v>
      </c>
      <c r="HK29" s="7">
        <v>1435079200.3495741</v>
      </c>
      <c r="HO29" s="7">
        <v>2896178866.6666665</v>
      </c>
      <c r="HQ29" s="7">
        <v>5247193069.3069305</v>
      </c>
      <c r="HR29" s="7">
        <v>802890746.89075625</v>
      </c>
      <c r="HS29" s="7">
        <v>1469046114.77455</v>
      </c>
      <c r="HT29" s="7">
        <v>1183671788.1236572</v>
      </c>
      <c r="HU29" s="7">
        <v>27734562640.427677</v>
      </c>
      <c r="HV29" s="7">
        <v>4968766427343.9834</v>
      </c>
      <c r="HW29" s="7">
        <v>1816754048.1400437</v>
      </c>
      <c r="HX29" s="7">
        <v>1201262517.8764403</v>
      </c>
      <c r="HY29" s="7">
        <v>1904097000.7496278</v>
      </c>
      <c r="HZ29" s="7">
        <v>20721499308.437065</v>
      </c>
      <c r="IA29" s="7">
        <v>2885710608.880795</v>
      </c>
      <c r="IB29" s="7">
        <v>198298498021.22687</v>
      </c>
      <c r="IC29" s="7">
        <v>78693253275.994965</v>
      </c>
      <c r="ID29" s="7">
        <v>2850784523.3771081</v>
      </c>
      <c r="IF29" s="7">
        <v>30605196451.204056</v>
      </c>
      <c r="IG29" s="7">
        <v>12140888703532.752</v>
      </c>
      <c r="IH29" s="7">
        <v>7323822251.3089008</v>
      </c>
      <c r="II29" s="7">
        <v>32342044549.632763</v>
      </c>
      <c r="IJ29" s="7">
        <v>31899071053.936768</v>
      </c>
      <c r="IK29" s="7">
        <v>6797834200</v>
      </c>
      <c r="IL29" s="7">
        <v>15244232957.875952</v>
      </c>
      <c r="IM29" s="7">
        <v>29868339080.826267</v>
      </c>
      <c r="IO29" s="7">
        <v>2648033765.6989908</v>
      </c>
      <c r="IQ29" s="7">
        <v>86854873100.470428</v>
      </c>
      <c r="IR29" s="7">
        <v>21969400000</v>
      </c>
      <c r="IT29" s="7">
        <v>38749715721.75312</v>
      </c>
      <c r="IU29" s="7">
        <v>3439716561.6544256</v>
      </c>
      <c r="IW29" s="7">
        <v>2070080622.7465429</v>
      </c>
      <c r="IX29" s="7">
        <v>11992583228317.219</v>
      </c>
      <c r="IY29" s="7">
        <v>2301514717.2980652</v>
      </c>
      <c r="IZ29" s="7">
        <v>5053021950.5494499</v>
      </c>
      <c r="JC29" s="7">
        <v>1944711061.3088801</v>
      </c>
      <c r="JD29" s="7">
        <v>310147312219.78845</v>
      </c>
      <c r="JE29" s="7">
        <v>86961922765.325409</v>
      </c>
      <c r="JF29" s="7">
        <v>15769062499.999996</v>
      </c>
      <c r="JG29" s="7">
        <v>4189860416.1811848</v>
      </c>
      <c r="JH29" s="7">
        <v>18569292304.895233</v>
      </c>
      <c r="JI29" s="7">
        <v>210737869.65259832</v>
      </c>
      <c r="JJ29" s="7">
        <v>490181456.62440968</v>
      </c>
      <c r="JK29" s="7">
        <v>3771663200</v>
      </c>
      <c r="JO29" s="7">
        <v>238920584205.90994</v>
      </c>
      <c r="JQ29" s="7">
        <v>239127684060.41629</v>
      </c>
      <c r="JR29" s="7">
        <v>49068591555.292404</v>
      </c>
      <c r="JT29" s="7">
        <v>891000000</v>
      </c>
      <c r="JW29" s="7">
        <v>148376104539.83942</v>
      </c>
      <c r="JX29" s="7">
        <v>449146608.31509846</v>
      </c>
      <c r="JZ29" s="7">
        <v>207850623.63821548</v>
      </c>
      <c r="KA29" s="7">
        <v>13293209270.103582</v>
      </c>
      <c r="KC29" s="7">
        <v>1067828247.2357908</v>
      </c>
      <c r="KD29" s="7">
        <v>521413750588.99817</v>
      </c>
      <c r="KF29" s="7">
        <v>1060911735.2606466</v>
      </c>
      <c r="KG29" s="7">
        <v>43096746122.461395</v>
      </c>
      <c r="KJ29" s="7">
        <v>713216307476.10815</v>
      </c>
      <c r="KM29" s="7">
        <v>68195855.614973262</v>
      </c>
      <c r="KN29" s="7">
        <v>310147312219.78845</v>
      </c>
      <c r="KO29" s="7">
        <v>239127684060.41641</v>
      </c>
      <c r="KP29" s="7">
        <v>4794444444.4444447</v>
      </c>
      <c r="KQ29" s="7">
        <v>9018136020.1511326</v>
      </c>
      <c r="KR29" s="7">
        <v>75728009962.787811</v>
      </c>
      <c r="KU29" s="7">
        <v>3923232122.1278396</v>
      </c>
      <c r="KW29" s="7">
        <v>1949731563473.3005</v>
      </c>
      <c r="KX29" s="7">
        <v>5880112788.4094715</v>
      </c>
      <c r="KY29" s="7">
        <v>4590155000000</v>
      </c>
      <c r="LA29" s="7">
        <v>160846666.66666666</v>
      </c>
      <c r="LB29" s="7">
        <v>58793864197.530869</v>
      </c>
      <c r="LD29" s="7">
        <v>1035600000</v>
      </c>
      <c r="LE29" s="7">
        <v>26336617261.695393</v>
      </c>
      <c r="LF29" s="7">
        <v>118691396.76491465</v>
      </c>
      <c r="LG29" s="7">
        <v>15014218230020.51</v>
      </c>
      <c r="LH29" s="7">
        <v>100947848.64478038</v>
      </c>
      <c r="LK29" s="7">
        <v>82107924006.173172</v>
      </c>
      <c r="LL29" s="7">
        <v>1661948717.9487183</v>
      </c>
      <c r="LM29" s="7">
        <v>6217523700</v>
      </c>
    </row>
    <row r="30" spans="1:325" s="7" customFormat="1" x14ac:dyDescent="0.3">
      <c r="A30" s="7" t="s">
        <v>118</v>
      </c>
      <c r="B30" s="7" t="s">
        <v>63</v>
      </c>
      <c r="W30" s="7">
        <v>1012264035.9383434</v>
      </c>
      <c r="X30" s="7">
        <v>1114104641.9232438</v>
      </c>
      <c r="Y30" s="7">
        <v>1164059789.7504501</v>
      </c>
      <c r="Z30" s="7">
        <v>1235775210.8196144</v>
      </c>
      <c r="AA30" s="7">
        <v>1347033586.8008156</v>
      </c>
      <c r="AB30" s="7">
        <v>1409740726.1551037</v>
      </c>
      <c r="AC30" s="7">
        <v>1547790025.4798391</v>
      </c>
      <c r="AD30" s="7">
        <v>1704440882.9339185</v>
      </c>
      <c r="AE30" s="7">
        <v>1812891396.4731119</v>
      </c>
      <c r="AF30" s="7">
        <v>2006394477.4738679</v>
      </c>
      <c r="AG30" s="7">
        <v>2012302519.5212402</v>
      </c>
      <c r="AH30" s="7">
        <v>2020744653.6184161</v>
      </c>
      <c r="AI30" s="7">
        <v>1957168343.54374</v>
      </c>
      <c r="AJ30" s="7">
        <v>2063267995.7375231</v>
      </c>
      <c r="AK30" s="7">
        <v>2151285060.4914088</v>
      </c>
      <c r="AL30" s="7">
        <v>2261996995.1851487</v>
      </c>
      <c r="AM30" s="7">
        <v>2411846465.4350171</v>
      </c>
      <c r="AN30" s="7">
        <v>2549260575.0703874</v>
      </c>
      <c r="AO30" s="7">
        <v>2874413287.2673545</v>
      </c>
      <c r="AP30" s="7">
        <v>3012021852.2501969</v>
      </c>
      <c r="AQ30" s="7">
        <v>3121619807.9768748</v>
      </c>
      <c r="AR30" s="7">
        <v>3116632412.98352</v>
      </c>
      <c r="AS30" s="7">
        <v>3169612598.3333402</v>
      </c>
      <c r="AT30" s="7">
        <v>3274856571.1660352</v>
      </c>
      <c r="AU30" s="7">
        <v>3514370691.2556348</v>
      </c>
      <c r="AV30" s="7">
        <v>3897467233.8575702</v>
      </c>
      <c r="AW30" s="7">
        <v>4303275572.4019747</v>
      </c>
      <c r="AX30" s="7">
        <v>4546115388.407155</v>
      </c>
      <c r="AY30" s="7">
        <v>4595264650</v>
      </c>
      <c r="AZ30" s="7">
        <v>4601250000</v>
      </c>
      <c r="BA30" s="7">
        <v>4446800000</v>
      </c>
      <c r="BB30" s="7">
        <v>4358900000</v>
      </c>
      <c r="BC30" s="7">
        <v>4332149999.999999</v>
      </c>
      <c r="BD30" s="7">
        <v>4371200000</v>
      </c>
      <c r="BE30" s="7">
        <v>4352700000</v>
      </c>
      <c r="BF30" s="7">
        <v>4421800000</v>
      </c>
      <c r="BG30" s="7">
        <v>4587550000</v>
      </c>
      <c r="BI30" s="7" t="s">
        <v>31</v>
      </c>
      <c r="BL30" s="7">
        <v>6684491978.6096258</v>
      </c>
      <c r="BM30" s="7">
        <v>2156624900</v>
      </c>
      <c r="BN30" s="7">
        <v>611316399.40708804</v>
      </c>
      <c r="BO30" s="7">
        <v>312681678329.89539</v>
      </c>
      <c r="BP30" s="7">
        <v>36384908744.211388</v>
      </c>
      <c r="BQ30" s="7">
        <v>111106191358.19745</v>
      </c>
      <c r="BT30" s="7">
        <v>337174851.85185188</v>
      </c>
      <c r="BU30" s="7">
        <v>189375992588.67123</v>
      </c>
      <c r="BV30" s="7">
        <v>123869321397.47498</v>
      </c>
      <c r="BX30" s="7">
        <v>1131466494.0110068</v>
      </c>
      <c r="BY30" s="7">
        <v>150194219665.04593</v>
      </c>
      <c r="BZ30" s="7">
        <v>1562412030.3483834</v>
      </c>
      <c r="CA30" s="7">
        <v>2369835438.6239276</v>
      </c>
      <c r="CB30" s="7">
        <v>24298032258.064518</v>
      </c>
      <c r="CC30" s="7">
        <v>28101000000</v>
      </c>
      <c r="CD30" s="7">
        <v>3392021010.638298</v>
      </c>
      <c r="CE30" s="7">
        <v>2713999900</v>
      </c>
      <c r="CH30" s="7">
        <v>276550000</v>
      </c>
      <c r="CI30" s="7">
        <v>1296499968</v>
      </c>
      <c r="CJ30" s="7">
        <v>4347956298.5132732</v>
      </c>
      <c r="CK30" s="7">
        <v>294084112392.66034</v>
      </c>
      <c r="CL30" s="7">
        <v>1704440882.9339185</v>
      </c>
      <c r="CM30" s="7">
        <v>2754463437.7967715</v>
      </c>
      <c r="CN30" s="7">
        <v>253182453.7037037</v>
      </c>
      <c r="CO30" s="7">
        <v>1965274882.3634522</v>
      </c>
      <c r="CP30" s="7">
        <v>1200991825.9539769</v>
      </c>
      <c r="CQ30" s="7">
        <v>431316742081.44794</v>
      </c>
      <c r="CS30" s="7">
        <v>192981619165.77252</v>
      </c>
      <c r="CU30" s="7">
        <v>22255407684.699879</v>
      </c>
      <c r="CV30" s="7">
        <v>272973094170.40359</v>
      </c>
      <c r="CW30" s="7">
        <v>10087653189.328686</v>
      </c>
      <c r="CX30" s="7">
        <v>12302471429.431826</v>
      </c>
      <c r="CY30" s="7">
        <v>7661625472.5118866</v>
      </c>
      <c r="CZ30" s="7">
        <v>2297753649.2797995</v>
      </c>
      <c r="DA30" s="7">
        <v>36373307085.088745</v>
      </c>
      <c r="DB30" s="7">
        <v>196433684.04240453</v>
      </c>
      <c r="DC30" s="7">
        <v>235253171.84106156</v>
      </c>
      <c r="DD30" s="7">
        <v>5841132961.6058636</v>
      </c>
      <c r="DE30" s="7">
        <v>15429015788.255327</v>
      </c>
      <c r="DF30" s="7">
        <v>25213935012.081902</v>
      </c>
      <c r="DI30" s="7">
        <v>3704813885.5054812</v>
      </c>
      <c r="DK30" s="7">
        <v>1293264353318.8247</v>
      </c>
      <c r="DL30" s="7">
        <v>373371738.28641522</v>
      </c>
      <c r="DM30" s="7">
        <v>126348148.14814813</v>
      </c>
      <c r="DN30" s="7">
        <v>109414353171.64452</v>
      </c>
      <c r="DO30" s="7">
        <v>5826987203.4956303</v>
      </c>
      <c r="DP30" s="7">
        <v>66742267773.195869</v>
      </c>
      <c r="DQ30" s="7">
        <v>516026891406.5777</v>
      </c>
      <c r="DR30" s="7">
        <v>1429315977542.6306</v>
      </c>
      <c r="DS30" s="7">
        <v>3598365917263.2178</v>
      </c>
      <c r="DU30" s="7">
        <v>6348859470242.9932</v>
      </c>
      <c r="DV30" s="7">
        <v>13945431882.227064</v>
      </c>
      <c r="DW30" s="7">
        <v>40507934171.249023</v>
      </c>
      <c r="DX30" s="7">
        <v>4152743228203.7383</v>
      </c>
      <c r="DZ30" s="7">
        <v>317882187036.78748</v>
      </c>
      <c r="EB30" s="7">
        <v>10527338647.342997</v>
      </c>
      <c r="EC30" s="7">
        <v>5365914989685.9414</v>
      </c>
      <c r="EE30" s="7">
        <v>91642093872.582184</v>
      </c>
      <c r="EF30" s="7">
        <v>1177908191.9768469</v>
      </c>
      <c r="EG30" s="7">
        <v>938368438284.40466</v>
      </c>
      <c r="EI30" s="7">
        <v>116700000</v>
      </c>
      <c r="EJ30" s="7">
        <v>3281797038.6659112</v>
      </c>
      <c r="EK30" s="7">
        <v>745162608269.32507</v>
      </c>
      <c r="EM30" s="7">
        <v>5074829931.9727888</v>
      </c>
      <c r="EO30" s="7">
        <v>2041538057.0289268</v>
      </c>
      <c r="EP30" s="7">
        <v>220626484.2248106</v>
      </c>
      <c r="EQ30" s="7">
        <v>173836362.01010731</v>
      </c>
      <c r="ER30" s="7">
        <v>93345847.727032259</v>
      </c>
      <c r="ES30" s="7">
        <v>65652751132.360344</v>
      </c>
      <c r="ET30" s="7">
        <v>215009569.62962961</v>
      </c>
      <c r="EU30" s="7">
        <v>787392365.83190799</v>
      </c>
      <c r="EV30" s="7">
        <v>7084399840</v>
      </c>
      <c r="EX30" s="7">
        <v>354591846.93877548</v>
      </c>
      <c r="EY30" s="7">
        <v>14242430872983.313</v>
      </c>
      <c r="EZ30" s="7">
        <v>50622571586.114922</v>
      </c>
      <c r="FA30" s="7">
        <v>4152499950</v>
      </c>
      <c r="FB30" s="7">
        <v>132550820434.30836</v>
      </c>
      <c r="FF30" s="7">
        <v>2616094414164.3877</v>
      </c>
      <c r="FG30" s="7">
        <v>2897841130711.7334</v>
      </c>
      <c r="FH30" s="7">
        <v>286234708513.8009</v>
      </c>
      <c r="FI30" s="7">
        <v>107048715951.93825</v>
      </c>
      <c r="FJ30" s="7">
        <v>75929617576.877594</v>
      </c>
      <c r="FK30" s="7">
        <v>180063158863.8595</v>
      </c>
      <c r="FM30" s="7">
        <v>275311425331.63971</v>
      </c>
      <c r="FO30" s="7">
        <v>33954080524.344566</v>
      </c>
      <c r="FP30" s="7">
        <v>134009995922.98668</v>
      </c>
      <c r="FQ30" s="7">
        <v>56609842393.052429</v>
      </c>
      <c r="FR30" s="7">
        <v>5565384032.453228</v>
      </c>
      <c r="FS30" s="7">
        <v>35477234541.577827</v>
      </c>
      <c r="FT30" s="7">
        <v>803055421720.94409</v>
      </c>
      <c r="FU30" s="7">
        <v>3286987551.7159677</v>
      </c>
      <c r="FV30" s="7">
        <v>6755599113.7370749</v>
      </c>
      <c r="FW30" s="7">
        <v>2514283894261.8618</v>
      </c>
      <c r="FY30" s="7">
        <v>7970820530.7669106</v>
      </c>
      <c r="GB30" s="7">
        <v>33608738.271950707</v>
      </c>
      <c r="GC30" s="7">
        <v>140705629.62962961</v>
      </c>
      <c r="GD30" s="7">
        <v>146133338196.14136</v>
      </c>
      <c r="GE30" s="7">
        <v>22365734481.521347</v>
      </c>
      <c r="GF30" s="7">
        <v>740352753238.47229</v>
      </c>
      <c r="GG30" s="7">
        <v>1087273103.6963856</v>
      </c>
      <c r="GI30" s="7">
        <v>972800000</v>
      </c>
      <c r="GK30" s="7">
        <v>319999000</v>
      </c>
      <c r="GL30" s="7">
        <v>807221928870.77466</v>
      </c>
      <c r="GM30" s="7">
        <v>143578647017.28204</v>
      </c>
      <c r="GN30" s="7">
        <v>84768074082.988968</v>
      </c>
      <c r="GO30" s="7">
        <v>1052843347.6394849</v>
      </c>
      <c r="GP30" s="7">
        <v>6682167119.565218</v>
      </c>
      <c r="GQ30" s="7">
        <v>807849540707.22253</v>
      </c>
      <c r="GR30" s="7">
        <v>2830361348685.4707</v>
      </c>
      <c r="GS30" s="7">
        <v>402774850.2563414</v>
      </c>
      <c r="GT30" s="7">
        <v>1527784692368.3955</v>
      </c>
      <c r="GV30" s="7">
        <v>8614215559.1572132</v>
      </c>
      <c r="GX30" s="7">
        <v>1941246972.4587381</v>
      </c>
      <c r="GZ30" s="7">
        <v>21765261041.726482</v>
      </c>
      <c r="HA30" s="7">
        <v>1839095595.2565525</v>
      </c>
      <c r="HC30" s="7">
        <v>2565634382.2872853</v>
      </c>
      <c r="HD30" s="7">
        <v>141268980.47722343</v>
      </c>
      <c r="HE30" s="7">
        <v>405957775183.96002</v>
      </c>
      <c r="HF30" s="7">
        <v>140263679436.94672</v>
      </c>
      <c r="HG30" s="7">
        <v>62983000</v>
      </c>
      <c r="HH30" s="7">
        <v>2763479253508.5845</v>
      </c>
      <c r="HJ30" s="7">
        <v>2090629722.6361115</v>
      </c>
      <c r="HK30" s="7">
        <v>1751247763.4194832</v>
      </c>
      <c r="HO30" s="7">
        <v>3020611600</v>
      </c>
      <c r="HQ30" s="7">
        <v>2354117303.0615754</v>
      </c>
      <c r="HR30" s="7">
        <v>909820553.40074062</v>
      </c>
      <c r="HS30" s="7">
        <v>1888754655.1536705</v>
      </c>
      <c r="HT30" s="7">
        <v>1183071363.0040619</v>
      </c>
      <c r="HU30" s="7">
        <v>32181695507.22337</v>
      </c>
      <c r="HV30" s="7">
        <v>5302830242049.4492</v>
      </c>
      <c r="HW30" s="7">
        <v>2310454960.7072692</v>
      </c>
      <c r="HX30" s="7">
        <v>1488113532.2858417</v>
      </c>
      <c r="HY30" s="7">
        <v>2233006101.9447594</v>
      </c>
      <c r="HZ30" s="7">
        <v>24093203444.564049</v>
      </c>
      <c r="IA30" s="7">
        <v>3851213727.6785712</v>
      </c>
      <c r="IB30" s="7">
        <v>241918791122.71539</v>
      </c>
      <c r="IC30" s="7">
        <v>94230055658.62709</v>
      </c>
      <c r="ID30" s="7">
        <v>2957255379.5431495</v>
      </c>
      <c r="IF30" s="7">
        <v>40377592076.756424</v>
      </c>
      <c r="IG30" s="7">
        <v>14052574571754.34</v>
      </c>
      <c r="IH30" s="7">
        <v>7811183094.9284782</v>
      </c>
      <c r="II30" s="7">
        <v>38389402844.294792</v>
      </c>
      <c r="IJ30" s="7">
        <v>33351528115.351013</v>
      </c>
      <c r="IK30" s="7">
        <v>6827665299.999999</v>
      </c>
      <c r="IL30" s="7">
        <v>20702298396.971703</v>
      </c>
      <c r="IM30" s="7">
        <v>33195933429.600784</v>
      </c>
      <c r="IO30" s="7">
        <v>3143848331.3140211</v>
      </c>
      <c r="IQ30" s="7">
        <v>99081060277.10376</v>
      </c>
      <c r="IR30" s="7">
        <v>23878000000</v>
      </c>
      <c r="IT30" s="7">
        <v>48187667852.568657</v>
      </c>
      <c r="IU30" s="7">
        <v>3778316380.239521</v>
      </c>
      <c r="IW30" s="7">
        <v>2033588088.5576041</v>
      </c>
      <c r="IX30" s="7">
        <v>13892518055017.891</v>
      </c>
      <c r="IY30" s="7">
        <v>2543199148.3892965</v>
      </c>
      <c r="IZ30" s="7">
        <v>5446428681.3186808</v>
      </c>
      <c r="JA30" s="7">
        <v>38413636363.63636</v>
      </c>
      <c r="JC30" s="7">
        <v>2157434025.1646729</v>
      </c>
      <c r="JD30" s="7">
        <v>344338564248.57568</v>
      </c>
      <c r="JE30" s="7">
        <v>85695861148.197601</v>
      </c>
      <c r="JF30" s="7">
        <v>20155555555.555557</v>
      </c>
      <c r="JG30" s="7">
        <v>5040708115.0848179</v>
      </c>
      <c r="JH30" s="7">
        <v>20897630201.157345</v>
      </c>
      <c r="JI30" s="7">
        <v>238606299.60565069</v>
      </c>
      <c r="JJ30" s="7">
        <v>701307602.28443038</v>
      </c>
      <c r="JK30" s="7">
        <v>3958045800</v>
      </c>
      <c r="JO30" s="7">
        <v>281539069227.01923</v>
      </c>
      <c r="JQ30" s="7">
        <v>281787606420.10883</v>
      </c>
      <c r="JR30" s="7">
        <v>56063766853.29306</v>
      </c>
      <c r="JT30" s="7">
        <v>979850000</v>
      </c>
      <c r="JW30" s="7">
        <v>180429286795.78577</v>
      </c>
      <c r="JX30" s="7">
        <v>584135559.92141449</v>
      </c>
      <c r="JZ30" s="7">
        <v>249267039.78119096</v>
      </c>
      <c r="KA30" s="7">
        <v>11356215712.9326</v>
      </c>
      <c r="KC30" s="7">
        <v>1163426850.6502409</v>
      </c>
      <c r="KD30" s="7">
        <v>514979769667.71759</v>
      </c>
      <c r="KF30" s="7">
        <v>1249099130.0227656</v>
      </c>
      <c r="KG30" s="7">
        <v>50535438696.409409</v>
      </c>
      <c r="KI30" s="7">
        <v>2331358819.7595434</v>
      </c>
      <c r="KJ30" s="7">
        <v>750018929385.13281</v>
      </c>
      <c r="KM30" s="7">
        <v>81667133.45469822</v>
      </c>
      <c r="KN30" s="7">
        <v>344338564248.57568</v>
      </c>
      <c r="KO30" s="7">
        <v>281787606420.10895</v>
      </c>
      <c r="KP30" s="7">
        <v>4797777777.7777777</v>
      </c>
      <c r="KQ30" s="7">
        <v>9696271268.2514782</v>
      </c>
      <c r="KR30" s="7">
        <v>87172789528.331604</v>
      </c>
      <c r="KU30" s="7">
        <v>6269511614.6623459</v>
      </c>
      <c r="KV30" s="7">
        <v>64087694038.233315</v>
      </c>
      <c r="KW30" s="7">
        <v>1947828103084.3752</v>
      </c>
      <c r="KX30" s="7">
        <v>7367494080.4001379</v>
      </c>
      <c r="KY30" s="7">
        <v>4870217000000</v>
      </c>
      <c r="LA30" s="7">
        <v>175580629.62962961</v>
      </c>
      <c r="LB30" s="7">
        <v>45343793103.448273</v>
      </c>
      <c r="LD30" s="7">
        <v>1147800064</v>
      </c>
      <c r="LE30" s="7">
        <v>36658108340.677727</v>
      </c>
      <c r="LF30" s="7">
        <v>130834145.05366457</v>
      </c>
      <c r="LG30" s="7">
        <v>17083141772179.117</v>
      </c>
      <c r="LH30" s="7">
        <v>111713922.14157791</v>
      </c>
      <c r="LK30" s="7">
        <v>107414974090.17809</v>
      </c>
      <c r="LL30" s="7">
        <v>2269894736.8421054</v>
      </c>
      <c r="LM30" s="7">
        <v>6741215100</v>
      </c>
    </row>
    <row r="31" spans="1:325" s="7" customFormat="1" x14ac:dyDescent="0.3">
      <c r="A31" s="7" t="s">
        <v>120</v>
      </c>
      <c r="B31" s="7" t="s">
        <v>63</v>
      </c>
      <c r="H31" s="7">
        <v>114040245.65529858</v>
      </c>
      <c r="I31" s="7">
        <v>132758395.40049653</v>
      </c>
      <c r="J31" s="7">
        <v>139030445.57689795</v>
      </c>
      <c r="K31" s="7">
        <v>160819286.55429244</v>
      </c>
      <c r="L31" s="7">
        <v>161211289.69031754</v>
      </c>
      <c r="M31" s="7">
        <v>179080099.30746114</v>
      </c>
      <c r="N31" s="7">
        <v>197523179.24188319</v>
      </c>
      <c r="O31" s="7">
        <v>270818555.82352108</v>
      </c>
      <c r="P31" s="7">
        <v>433092003.57927275</v>
      </c>
      <c r="Q31" s="7">
        <v>1073577085.6415936</v>
      </c>
      <c r="R31" s="7">
        <v>1168304305.6551259</v>
      </c>
      <c r="S31" s="7">
        <v>1423061356.6456208</v>
      </c>
      <c r="T31" s="7">
        <v>1732721160.9412153</v>
      </c>
      <c r="U31" s="7">
        <v>1941600703.6059806</v>
      </c>
      <c r="V31" s="7">
        <v>2803780005.5182562</v>
      </c>
      <c r="W31" s="7">
        <v>4928824957.967495</v>
      </c>
      <c r="X31" s="7">
        <v>4366213849.5763721</v>
      </c>
      <c r="Y31" s="7">
        <v>4264252336.4485979</v>
      </c>
      <c r="Z31" s="7">
        <v>3844723142.4514904</v>
      </c>
      <c r="AA31" s="7">
        <v>3782523088.4627995</v>
      </c>
      <c r="AB31" s="7">
        <v>3523612563.0653152</v>
      </c>
      <c r="AC31" s="7">
        <v>2358592817.1213379</v>
      </c>
      <c r="AD31" s="7">
        <v>2754463437.7967715</v>
      </c>
      <c r="AE31" s="7">
        <v>2690717551.1826677</v>
      </c>
      <c r="AF31" s="7">
        <v>2985467979.2852383</v>
      </c>
      <c r="AG31" s="7">
        <v>3520551724.1379309</v>
      </c>
      <c r="AH31" s="7">
        <v>3701667052.5584626</v>
      </c>
      <c r="AI31" s="7">
        <v>4183548189.073051</v>
      </c>
      <c r="AJ31" s="7">
        <v>4105706151.7514548</v>
      </c>
      <c r="AK31" s="7">
        <v>4087337959.93191</v>
      </c>
      <c r="AL31" s="7">
        <v>4734020036.6868906</v>
      </c>
      <c r="AM31" s="7">
        <v>5115602836.8794327</v>
      </c>
      <c r="AN31" s="7">
        <v>5197332974.1379318</v>
      </c>
      <c r="AO31" s="7">
        <v>4051147227.5334601</v>
      </c>
      <c r="AP31" s="7">
        <v>4599999999.999999</v>
      </c>
      <c r="AQ31" s="7">
        <v>6001153306.2645025</v>
      </c>
      <c r="AR31" s="7">
        <v>5601090584.3612213</v>
      </c>
      <c r="AS31" s="7">
        <v>5843329107.5617113</v>
      </c>
      <c r="AT31" s="7">
        <v>6557333084.6056709</v>
      </c>
      <c r="AU31" s="7">
        <v>7872333215.0041418</v>
      </c>
      <c r="AV31" s="7">
        <v>9531402847.873106</v>
      </c>
      <c r="AW31" s="7">
        <v>11470703002.076908</v>
      </c>
      <c r="AX31" s="7">
        <v>12247694247.229778</v>
      </c>
      <c r="AY31" s="7">
        <v>14393099068.585943</v>
      </c>
      <c r="AZ31" s="7">
        <v>10732366286.264265</v>
      </c>
      <c r="BA31" s="7">
        <v>13707370737.073708</v>
      </c>
      <c r="BB31" s="7">
        <v>18525319977.740677</v>
      </c>
      <c r="BC31" s="7">
        <v>19048495518.565941</v>
      </c>
      <c r="BD31" s="7">
        <v>18093829923.273655</v>
      </c>
      <c r="BE31" s="7">
        <v>17123125493.291243</v>
      </c>
      <c r="BF31" s="7">
        <v>12930394937.81366</v>
      </c>
      <c r="BG31" s="7">
        <v>11400266877.376904</v>
      </c>
      <c r="BI31" s="7" t="s">
        <v>32</v>
      </c>
      <c r="BL31" s="7">
        <v>6684491978.6096258</v>
      </c>
      <c r="BM31" s="7">
        <v>2126000000</v>
      </c>
      <c r="BN31" s="7">
        <v>721425939.15154982</v>
      </c>
      <c r="BO31" s="7">
        <v>307503035642.47949</v>
      </c>
      <c r="BP31" s="7">
        <v>36275674203.214386</v>
      </c>
      <c r="BQ31" s="7">
        <v>126206817196.09116</v>
      </c>
      <c r="BT31" s="7">
        <v>398637740.7407406</v>
      </c>
      <c r="BU31" s="7">
        <v>236135768335.27356</v>
      </c>
      <c r="BV31" s="7">
        <v>133018182770.53383</v>
      </c>
      <c r="BX31" s="7">
        <v>1082403219.4878733</v>
      </c>
      <c r="BY31" s="7">
        <v>163168007789.35822</v>
      </c>
      <c r="BZ31" s="7">
        <v>1620246187.15171</v>
      </c>
      <c r="CA31" s="7">
        <v>2616040645.8726287</v>
      </c>
      <c r="CB31" s="7">
        <v>26579005760.314957</v>
      </c>
      <c r="CC31" s="7">
        <v>22555941176.470589</v>
      </c>
      <c r="CD31" s="7">
        <v>3702393617.0212765</v>
      </c>
      <c r="CE31" s="7">
        <v>2817900000</v>
      </c>
      <c r="CH31" s="7">
        <v>314899999.99999994</v>
      </c>
      <c r="CI31" s="7">
        <v>1415100032</v>
      </c>
      <c r="CJ31" s="7">
        <v>4597615562.6659403</v>
      </c>
      <c r="CK31" s="7">
        <v>330397381998.48938</v>
      </c>
      <c r="CL31" s="7">
        <v>1812891396.4731119</v>
      </c>
      <c r="CM31" s="7">
        <v>2690717551.1826677</v>
      </c>
      <c r="CN31" s="7">
        <v>283855833.33333331</v>
      </c>
      <c r="CO31" s="7">
        <v>2644536804.1124358</v>
      </c>
      <c r="CP31" s="7">
        <v>1264899368.2016542</v>
      </c>
      <c r="CQ31" s="7">
        <v>507354351182.25403</v>
      </c>
      <c r="CS31" s="7">
        <v>208774024533.58847</v>
      </c>
      <c r="CU31" s="7">
        <v>26040229793.069672</v>
      </c>
      <c r="CV31" s="7">
        <v>312353909465.02057</v>
      </c>
      <c r="CW31" s="7">
        <v>10255170459.985992</v>
      </c>
      <c r="CX31" s="7">
        <v>12493286761.734112</v>
      </c>
      <c r="CY31" s="7">
        <v>8861299976.6885777</v>
      </c>
      <c r="CZ31" s="7">
        <v>2212536313.3349228</v>
      </c>
      <c r="DA31" s="7">
        <v>39212550050.422279</v>
      </c>
      <c r="DB31" s="7">
        <v>207476554.80673382</v>
      </c>
      <c r="DC31" s="7">
        <v>264308140.28514937</v>
      </c>
      <c r="DD31" s="7">
        <v>6063759370.6293697</v>
      </c>
      <c r="DE31" s="7">
        <v>16357329644.549656</v>
      </c>
      <c r="DF31" s="7">
        <v>27458999472.295513</v>
      </c>
      <c r="DI31" s="7">
        <v>4278792597.2396483</v>
      </c>
      <c r="DK31" s="7">
        <v>1395931548502.0603</v>
      </c>
      <c r="DL31" s="7">
        <v>395794538.63077521</v>
      </c>
      <c r="DM31" s="7">
        <v>143766666.66666666</v>
      </c>
      <c r="DN31" s="7">
        <v>115552848547.87195</v>
      </c>
      <c r="DO31" s="7">
        <v>5374315190.1840496</v>
      </c>
      <c r="DP31" s="7">
        <v>59089067187.394341</v>
      </c>
      <c r="DQ31" s="7">
        <v>572339843240.95691</v>
      </c>
      <c r="DR31" s="7">
        <v>1535871536563.0527</v>
      </c>
      <c r="DS31" s="7">
        <v>4330848600314.3213</v>
      </c>
      <c r="DU31" s="7">
        <v>7067497880251.2695</v>
      </c>
      <c r="DV31" s="7">
        <v>13051886552.337729</v>
      </c>
      <c r="DW31" s="7">
        <v>35044634014.764343</v>
      </c>
      <c r="DX31" s="7">
        <v>4567318804504.6514</v>
      </c>
      <c r="DZ31" s="7">
        <v>375138723325.23926</v>
      </c>
      <c r="EB31" s="7">
        <v>10908935748.792271</v>
      </c>
      <c r="EC31" s="7">
        <v>5985449350585.6377</v>
      </c>
      <c r="EE31" s="7">
        <v>109103056147.83226</v>
      </c>
      <c r="EF31" s="7">
        <v>1109976927.9172201</v>
      </c>
      <c r="EG31" s="7">
        <v>1023504019381.1254</v>
      </c>
      <c r="EI31" s="7">
        <v>124700000</v>
      </c>
      <c r="EJ31" s="7">
        <v>3834503378.3552542</v>
      </c>
      <c r="EK31" s="7">
        <v>910122732123.79932</v>
      </c>
      <c r="EM31" s="7">
        <v>5197840972.6857042</v>
      </c>
      <c r="EO31" s="7">
        <v>2384295763.7254901</v>
      </c>
      <c r="EP31" s="7">
        <v>266673126.22980145</v>
      </c>
      <c r="EQ31" s="7">
        <v>164458120.31407753</v>
      </c>
      <c r="ER31" s="7">
        <v>100534663.29492673</v>
      </c>
      <c r="ES31" s="7">
        <v>76261278404.996399</v>
      </c>
      <c r="ET31" s="7">
        <v>236357523.7037037</v>
      </c>
      <c r="EU31" s="7">
        <v>898611007.94770861</v>
      </c>
      <c r="EV31" s="7">
        <v>7841602824.4274817</v>
      </c>
      <c r="EX31" s="7">
        <v>413799989.99999994</v>
      </c>
      <c r="EY31" s="7">
        <v>16042589882396.801</v>
      </c>
      <c r="EZ31" s="7">
        <v>59707404560.594414</v>
      </c>
      <c r="FA31" s="7">
        <v>3970386266.0944204</v>
      </c>
      <c r="FB31" s="7">
        <v>132065171231.10182</v>
      </c>
      <c r="FF31" s="7">
        <v>2844737806276.6802</v>
      </c>
      <c r="FG31" s="7">
        <v>3135683946073.2305</v>
      </c>
      <c r="FH31" s="7">
        <v>295577043063.3811</v>
      </c>
      <c r="FI31" s="7">
        <v>114678605164.98993</v>
      </c>
      <c r="FJ31" s="7">
        <v>84300174477.201782</v>
      </c>
      <c r="FK31" s="7">
        <v>181385498558.72925</v>
      </c>
      <c r="FM31" s="7">
        <v>292632656262.68695</v>
      </c>
      <c r="FO31" s="7">
        <v>37810270545.890823</v>
      </c>
      <c r="FP31" s="7">
        <v>123057861333.93269</v>
      </c>
      <c r="FQ31" s="7">
        <v>62503055644.901909</v>
      </c>
      <c r="FR31" s="7">
        <v>6156487920.2120237</v>
      </c>
      <c r="FS31" s="7">
        <v>43893303708.799797</v>
      </c>
      <c r="FT31" s="7">
        <v>888667916542.69556</v>
      </c>
      <c r="FU31" s="7">
        <v>3828310734.9779544</v>
      </c>
      <c r="FV31" s="7">
        <v>6277197435.2123957</v>
      </c>
      <c r="FW31" s="7">
        <v>3050637784817.5249</v>
      </c>
      <c r="FY31" s="7">
        <v>8355380879.1295481</v>
      </c>
      <c r="GB31" s="7">
        <v>42972107.195874669</v>
      </c>
      <c r="GC31" s="7">
        <v>165745740.74074072</v>
      </c>
      <c r="GD31" s="7">
        <v>196964195387.37064</v>
      </c>
      <c r="GE31" s="7">
        <v>20692472759.856628</v>
      </c>
      <c r="GF31" s="7">
        <v>846851503909.43958</v>
      </c>
      <c r="GG31" s="7">
        <v>598961269.29787862</v>
      </c>
      <c r="GH31" s="7">
        <v>3313540067.9324584</v>
      </c>
      <c r="GI31" s="7">
        <v>1038300000</v>
      </c>
      <c r="GK31" s="7">
        <v>366541074.07407403</v>
      </c>
      <c r="GL31" s="7">
        <v>921057504403.98071</v>
      </c>
      <c r="GM31" s="7">
        <v>147074754062.36099</v>
      </c>
      <c r="GN31" s="7">
        <v>91473322897.312363</v>
      </c>
      <c r="GO31" s="7">
        <v>1161757671.0175631</v>
      </c>
      <c r="GP31" s="7">
        <v>6978371581.2637539</v>
      </c>
      <c r="GQ31" s="7">
        <v>841860056894.84631</v>
      </c>
      <c r="GR31" s="7">
        <v>3061048683744.9375</v>
      </c>
      <c r="GS31" s="7">
        <v>470389190.09440517</v>
      </c>
      <c r="GT31" s="7">
        <v>1682824252033.9919</v>
      </c>
      <c r="GV31" s="7">
        <v>9750161053.2089958</v>
      </c>
      <c r="GX31" s="7">
        <v>2269233639.2806506</v>
      </c>
      <c r="GZ31" s="7">
        <v>25705296183.503674</v>
      </c>
      <c r="HA31" s="7">
        <v>2000674667.0826108</v>
      </c>
      <c r="HC31" s="7">
        <v>2442507588.3846788</v>
      </c>
      <c r="HD31" s="7">
        <v>168610478.35990891</v>
      </c>
      <c r="HE31" s="7">
        <v>402886867149.28937</v>
      </c>
      <c r="HF31" s="7">
        <v>183144268180.01849</v>
      </c>
      <c r="HG31" s="7">
        <v>70688000</v>
      </c>
      <c r="HH31" s="7">
        <v>2988896953383.4707</v>
      </c>
      <c r="HJ31" s="7">
        <v>2169040741.5589552</v>
      </c>
      <c r="HK31" s="7">
        <v>2019474244.1935897</v>
      </c>
      <c r="HO31" s="7">
        <v>3204461566.6666665</v>
      </c>
      <c r="HQ31" s="7">
        <v>2093571673.6561191</v>
      </c>
      <c r="HR31" s="7">
        <v>957377507.47668552</v>
      </c>
      <c r="HS31" s="7">
        <v>2143484487.6727417</v>
      </c>
      <c r="HT31" s="7">
        <v>1379923808.2471783</v>
      </c>
      <c r="HU31" s="7">
        <v>35271880250.496414</v>
      </c>
      <c r="HV31" s="7">
        <v>5761398451214.2559</v>
      </c>
      <c r="HW31" s="7">
        <v>2506554607.4334726</v>
      </c>
      <c r="HX31" s="7">
        <v>2072735787.3177876</v>
      </c>
      <c r="HY31" s="7">
        <v>2280356194.1455908</v>
      </c>
      <c r="HZ31" s="7">
        <v>23272161396.885323</v>
      </c>
      <c r="IA31" s="7">
        <v>2630904261.8324676</v>
      </c>
      <c r="IB31" s="7">
        <v>258567751142.82529</v>
      </c>
      <c r="IC31" s="7">
        <v>101900260856.22218</v>
      </c>
      <c r="ID31" s="7">
        <v>3487009748.3563819</v>
      </c>
      <c r="IF31" s="7">
        <v>45176167471.819649</v>
      </c>
      <c r="IG31" s="7">
        <v>15854831419998.123</v>
      </c>
      <c r="IH31" s="7">
        <v>8386215864.759428</v>
      </c>
      <c r="II31" s="7">
        <v>43139712814.829048</v>
      </c>
      <c r="IJ31" s="7">
        <v>38472741737.396751</v>
      </c>
      <c r="IK31" s="7">
        <v>5902783400.000001</v>
      </c>
      <c r="IL31" s="7">
        <v>15439408447.2288</v>
      </c>
      <c r="IM31" s="7">
        <v>37885440418.683365</v>
      </c>
      <c r="IO31" s="7">
        <v>3655979702.4564643</v>
      </c>
      <c r="IQ31" s="7">
        <v>101944868961.83078</v>
      </c>
      <c r="IR31" s="7">
        <v>26178400000</v>
      </c>
      <c r="IT31" s="7">
        <v>56352797353.760445</v>
      </c>
      <c r="IU31" s="7">
        <v>4082625952.7380948</v>
      </c>
      <c r="IW31" s="7">
        <v>2130602489.9461699</v>
      </c>
      <c r="IX31" s="7">
        <v>15649138703182.875</v>
      </c>
      <c r="IY31" s="7">
        <v>2687472829.62988</v>
      </c>
      <c r="IZ31" s="7">
        <v>6038187032.9670324</v>
      </c>
      <c r="JA31" s="7">
        <v>40809523809.523811</v>
      </c>
      <c r="JC31" s="7">
        <v>2395493877.5136466</v>
      </c>
      <c r="JD31" s="7">
        <v>370046274630.14258</v>
      </c>
      <c r="JE31" s="7">
        <v>88256074766.355133</v>
      </c>
      <c r="JF31" s="7">
        <v>15399166666.66667</v>
      </c>
      <c r="JG31" s="7">
        <v>4985153202.5373993</v>
      </c>
      <c r="JH31" s="7">
        <v>25337226970.560303</v>
      </c>
      <c r="JI31" s="7">
        <v>310684273.7094838</v>
      </c>
      <c r="JJ31" s="7">
        <v>1055083945.377376</v>
      </c>
      <c r="JK31" s="7">
        <v>4189880000</v>
      </c>
      <c r="JO31" s="7">
        <v>296141433311.27087</v>
      </c>
      <c r="JQ31" s="7">
        <v>296425266186.19513</v>
      </c>
      <c r="JR31" s="7">
        <v>61791930551.231041</v>
      </c>
      <c r="JT31" s="7">
        <v>1160900000</v>
      </c>
      <c r="JW31" s="7">
        <v>204068257817.60019</v>
      </c>
      <c r="JX31" s="7">
        <v>692016714.31713223</v>
      </c>
      <c r="JZ31" s="7">
        <v>283828769.03168267</v>
      </c>
      <c r="KA31" s="7">
        <v>10577042354.798973</v>
      </c>
      <c r="KC31" s="7">
        <v>1482597298.8872888</v>
      </c>
      <c r="KD31" s="7">
        <v>571178451263.41907</v>
      </c>
      <c r="KF31" s="7">
        <v>1378847487.4113727</v>
      </c>
      <c r="KG31" s="7">
        <v>61667199834.74276</v>
      </c>
      <c r="KI31" s="7">
        <v>3010982414.2442522</v>
      </c>
      <c r="KJ31" s="7">
        <v>858688357375.69055</v>
      </c>
      <c r="KM31" s="7">
        <v>106657267.36734171</v>
      </c>
      <c r="KN31" s="7">
        <v>370046274630.14258</v>
      </c>
      <c r="KO31" s="7">
        <v>296425266186.19531</v>
      </c>
      <c r="KP31" s="7">
        <v>4496852073.4689627</v>
      </c>
      <c r="KQ31" s="7">
        <v>10096292842.154348</v>
      </c>
      <c r="KR31" s="7">
        <v>90852814004.991745</v>
      </c>
      <c r="KT31" s="7">
        <v>5100405772.4632673</v>
      </c>
      <c r="KU31" s="7">
        <v>6508931651.666667</v>
      </c>
      <c r="KV31" s="7">
        <v>74703517902.664246</v>
      </c>
      <c r="KW31" s="7">
        <v>2143335758799.6572</v>
      </c>
      <c r="KX31" s="7">
        <v>8213515458.5113859</v>
      </c>
      <c r="KY31" s="7">
        <v>5252629000000</v>
      </c>
      <c r="LA31" s="7">
        <v>200726703.7037037</v>
      </c>
      <c r="LB31" s="7">
        <v>58428406896.55172</v>
      </c>
      <c r="LD31" s="7">
        <v>1204600064</v>
      </c>
      <c r="LE31" s="7">
        <v>25423812719.490601</v>
      </c>
      <c r="LF31" s="7">
        <v>148545381.4184207</v>
      </c>
      <c r="LG31" s="7">
        <v>19129417553427.633</v>
      </c>
      <c r="LH31" s="7">
        <v>133016065.41606538</v>
      </c>
      <c r="LK31" s="7">
        <v>118331510445.14931</v>
      </c>
      <c r="LL31" s="7">
        <v>3713614457.8313251</v>
      </c>
      <c r="LM31" s="7">
        <v>7814784100</v>
      </c>
    </row>
    <row r="32" spans="1:325" s="7" customFormat="1" x14ac:dyDescent="0.3">
      <c r="A32" s="7" t="s">
        <v>122</v>
      </c>
      <c r="B32" s="7" t="s">
        <v>63</v>
      </c>
      <c r="W32" s="7">
        <v>135653295.1653944</v>
      </c>
      <c r="X32" s="7">
        <v>146391639.72286376</v>
      </c>
      <c r="Y32" s="7">
        <v>148934334.03805494</v>
      </c>
      <c r="Z32" s="7">
        <v>165585940.59405941</v>
      </c>
      <c r="AA32" s="7">
        <v>169264991.19718313</v>
      </c>
      <c r="AB32" s="7">
        <v>172217502.02101859</v>
      </c>
      <c r="AC32" s="7">
        <v>201375725.61459163</v>
      </c>
      <c r="AD32" s="7">
        <v>253182453.7037037</v>
      </c>
      <c r="AE32" s="7">
        <v>283855833.33333331</v>
      </c>
      <c r="AF32" s="7">
        <v>275949889.09426987</v>
      </c>
      <c r="AG32" s="7">
        <v>299787275.84237576</v>
      </c>
      <c r="AH32" s="7">
        <v>250045839.92963943</v>
      </c>
      <c r="AI32" s="7">
        <v>250794359.56790122</v>
      </c>
      <c r="AJ32" s="7">
        <v>235239570.35093474</v>
      </c>
      <c r="AK32" s="7">
        <v>270801565.18967164</v>
      </c>
      <c r="AL32" s="7">
        <v>303053462.84304661</v>
      </c>
      <c r="AM32" s="7">
        <v>316420860.85238498</v>
      </c>
      <c r="AN32" s="7">
        <v>365964500.13770306</v>
      </c>
      <c r="AO32" s="7">
        <v>376955087.25157541</v>
      </c>
      <c r="AP32" s="7">
        <v>419035810.49698091</v>
      </c>
      <c r="AQ32" s="7">
        <v>439158233.19982201</v>
      </c>
      <c r="AR32" s="7">
        <v>476360697.18160629</v>
      </c>
      <c r="AS32" s="7">
        <v>537050133.71734214</v>
      </c>
      <c r="AT32" s="7">
        <v>622026107.77157581</v>
      </c>
      <c r="AU32" s="7">
        <v>702682018.97616947</v>
      </c>
      <c r="AV32" s="7">
        <v>818869145.12471652</v>
      </c>
      <c r="AW32" s="7">
        <v>897731524.92992246</v>
      </c>
      <c r="AX32" s="7">
        <v>1196091805.0231569</v>
      </c>
      <c r="AY32" s="7">
        <v>1258332337.283819</v>
      </c>
      <c r="AZ32" s="7">
        <v>1264758197.9659252</v>
      </c>
      <c r="BA32" s="7">
        <v>1585472534.1054721</v>
      </c>
      <c r="BB32" s="7">
        <v>1820207625.8021665</v>
      </c>
      <c r="BC32" s="7">
        <v>1823692109.6165216</v>
      </c>
      <c r="BD32" s="7">
        <v>1798333725.8395367</v>
      </c>
      <c r="BE32" s="7">
        <v>1958819914.9591591</v>
      </c>
      <c r="BF32" s="7">
        <v>2057947621.1928253</v>
      </c>
      <c r="BG32" s="7">
        <v>2236933237.8901501</v>
      </c>
      <c r="BI32" s="7" t="s">
        <v>33</v>
      </c>
      <c r="BL32" s="7">
        <v>10026737967.914438</v>
      </c>
      <c r="BM32" s="7">
        <v>2335124987.5</v>
      </c>
      <c r="BN32" s="7">
        <v>795449332.39634573</v>
      </c>
      <c r="BO32" s="7">
        <v>322325140494.68658</v>
      </c>
      <c r="BP32" s="7">
        <v>41464995913.919914</v>
      </c>
      <c r="BQ32" s="7">
        <v>76636898036.471191</v>
      </c>
      <c r="BT32" s="7">
        <v>438794777.77777773</v>
      </c>
      <c r="BU32" s="7">
        <v>299941372852.3736</v>
      </c>
      <c r="BV32" s="7">
        <v>132785154342.17369</v>
      </c>
      <c r="BX32" s="7">
        <v>1113924130.4114907</v>
      </c>
      <c r="BY32" s="7">
        <v>165100250614.25061</v>
      </c>
      <c r="BZ32" s="7">
        <v>1502294411.4620214</v>
      </c>
      <c r="CA32" s="7">
        <v>2615588545.6862864</v>
      </c>
      <c r="CB32" s="7">
        <v>28781714763.78228</v>
      </c>
      <c r="CC32" s="7">
        <v>21988444444.444447</v>
      </c>
      <c r="CD32" s="7">
        <v>3863563829.7872338</v>
      </c>
      <c r="CE32" s="7">
        <v>3062000000.0000005</v>
      </c>
      <c r="CH32" s="7">
        <v>363150000</v>
      </c>
      <c r="CI32" s="7">
        <v>1501500032</v>
      </c>
      <c r="CJ32" s="7">
        <v>4715978868.2161331</v>
      </c>
      <c r="CK32" s="7">
        <v>425595310000</v>
      </c>
      <c r="CL32" s="7">
        <v>2006394477.4738679</v>
      </c>
      <c r="CM32" s="7">
        <v>2985467979.2852383</v>
      </c>
      <c r="CN32" s="7">
        <v>275949889.09426987</v>
      </c>
      <c r="CO32" s="7">
        <v>3083800684.8975139</v>
      </c>
      <c r="CP32" s="7">
        <v>1233930277.0492179</v>
      </c>
      <c r="CQ32" s="7">
        <v>565055743243.24329</v>
      </c>
      <c r="CS32" s="7">
        <v>201572650956.65994</v>
      </c>
      <c r="CU32" s="7">
        <v>29885685142.91066</v>
      </c>
      <c r="CV32" s="7">
        <v>347767206477.73279</v>
      </c>
      <c r="CW32" s="7">
        <v>9757410614.0811996</v>
      </c>
      <c r="CX32" s="7">
        <v>11140055364.150209</v>
      </c>
      <c r="CY32" s="7">
        <v>9021862775.2544327</v>
      </c>
      <c r="CZ32" s="7">
        <v>2389593021.9486556</v>
      </c>
      <c r="DA32" s="7">
        <v>39540080200.393806</v>
      </c>
      <c r="DB32" s="7">
        <v>198733185.87510687</v>
      </c>
      <c r="DC32" s="7">
        <v>267448513.10816756</v>
      </c>
      <c r="DD32" s="7">
        <v>6866402028.1099739</v>
      </c>
      <c r="DE32" s="7">
        <v>16756727132.509989</v>
      </c>
      <c r="DF32" s="7">
        <v>27023468665.897732</v>
      </c>
      <c r="DI32" s="7">
        <v>4563482603.5502958</v>
      </c>
      <c r="DK32" s="7">
        <v>1393674332154.3743</v>
      </c>
      <c r="DL32" s="7">
        <v>409220087.10281843</v>
      </c>
      <c r="DM32" s="7">
        <v>153374074.07407406</v>
      </c>
      <c r="DN32" s="7">
        <v>112409236409.40056</v>
      </c>
      <c r="DO32" s="7">
        <v>6686592728.706625</v>
      </c>
      <c r="DP32" s="7">
        <v>55631489801.550797</v>
      </c>
      <c r="DQ32" s="7">
        <v>618571702696.7594</v>
      </c>
      <c r="DR32" s="7">
        <v>1568562659306.2842</v>
      </c>
      <c r="DS32" s="7">
        <v>4529251580451.4238</v>
      </c>
      <c r="DT32" s="7">
        <v>903702469910.51978</v>
      </c>
      <c r="DU32" s="7">
        <v>7224451847727.1885</v>
      </c>
      <c r="DV32" s="7">
        <v>13890828707.6493</v>
      </c>
      <c r="DW32" s="7">
        <v>39648442534.076828</v>
      </c>
      <c r="DX32" s="7">
        <v>4665607905988.6533</v>
      </c>
      <c r="DZ32" s="7">
        <v>413630538018.27124</v>
      </c>
      <c r="EB32" s="7">
        <v>11476584879.227055</v>
      </c>
      <c r="EC32" s="7">
        <v>6111509859371.4766</v>
      </c>
      <c r="EE32" s="7">
        <v>119064708327.55992</v>
      </c>
      <c r="EF32" s="7">
        <v>1182686577.2264545</v>
      </c>
      <c r="EG32" s="7">
        <v>1030122352457.3308</v>
      </c>
      <c r="EI32" s="7">
        <v>135200000</v>
      </c>
      <c r="EJ32" s="7">
        <v>4186411457.4569025</v>
      </c>
      <c r="EK32" s="7">
        <v>926884816753.92676</v>
      </c>
      <c r="EM32" s="7">
        <v>5251764269.9181242</v>
      </c>
      <c r="EO32" s="7">
        <v>2432029380.4369421</v>
      </c>
      <c r="EP32" s="7">
        <v>284119692.49432987</v>
      </c>
      <c r="EQ32" s="7">
        <v>213143016.44343421</v>
      </c>
      <c r="ER32" s="7">
        <v>88265974.584360346</v>
      </c>
      <c r="ES32" s="7">
        <v>79169043642.467468</v>
      </c>
      <c r="ET32" s="7">
        <v>267327642.22222221</v>
      </c>
      <c r="EU32" s="7">
        <v>929796722.38789642</v>
      </c>
      <c r="EV32" s="7">
        <v>8410724360.795455</v>
      </c>
      <c r="EX32" s="7">
        <v>379779389.70588237</v>
      </c>
      <c r="EY32" s="7">
        <v>16805389434663.895</v>
      </c>
      <c r="EZ32" s="7">
        <v>68790369107.296249</v>
      </c>
      <c r="FA32" s="7">
        <v>3563448310.3448277</v>
      </c>
      <c r="FB32" s="7">
        <v>127152957339.51482</v>
      </c>
      <c r="FF32" s="7">
        <v>3045326136286.8687</v>
      </c>
      <c r="FG32" s="7">
        <v>3336319693039.665</v>
      </c>
      <c r="FH32" s="7">
        <v>295978940818.79529</v>
      </c>
      <c r="FI32" s="7">
        <v>117241208130.82777</v>
      </c>
      <c r="FJ32" s="7">
        <v>94451427898.34053</v>
      </c>
      <c r="FK32" s="7">
        <v>179072082631.41037</v>
      </c>
      <c r="FM32" s="7">
        <v>292093308319.64178</v>
      </c>
      <c r="FO32" s="7">
        <v>39277216207.165977</v>
      </c>
      <c r="FP32" s="7">
        <v>120496362916.37169</v>
      </c>
      <c r="FQ32" s="7">
        <v>65641363782.56675</v>
      </c>
      <c r="FR32" s="7">
        <v>5718878001.746088</v>
      </c>
      <c r="FS32" s="7">
        <v>44599771759.549149</v>
      </c>
      <c r="FT32" s="7">
        <v>925598071408.41089</v>
      </c>
      <c r="FU32" s="7">
        <v>4404970058.8378649</v>
      </c>
      <c r="FV32" s="7">
        <v>4220945005.2210236</v>
      </c>
      <c r="FW32" s="7">
        <v>3052315661954.8228</v>
      </c>
      <c r="FY32" s="7">
        <v>8283114648.3811579</v>
      </c>
      <c r="GB32" s="7">
        <v>41119721.651114978</v>
      </c>
      <c r="GC32" s="7">
        <v>185094777.77777779</v>
      </c>
      <c r="GD32" s="7">
        <v>243526047716.91537</v>
      </c>
      <c r="GE32" s="7">
        <v>24312117767.18856</v>
      </c>
      <c r="GF32" s="7">
        <v>925567803838.45276</v>
      </c>
      <c r="GG32" s="7">
        <v>714046821.09379697</v>
      </c>
      <c r="GH32" s="7">
        <v>2717998687.7100158</v>
      </c>
      <c r="GI32" s="7">
        <v>786300000</v>
      </c>
      <c r="GK32" s="7">
        <v>415518111.11111099</v>
      </c>
      <c r="GL32" s="7">
        <v>1006663109351.5095</v>
      </c>
      <c r="GM32" s="7">
        <v>152628715228.13763</v>
      </c>
      <c r="GN32" s="7">
        <v>90496828327.902191</v>
      </c>
      <c r="GO32" s="7">
        <v>1120000916.9264627</v>
      </c>
      <c r="GP32" s="7">
        <v>6987267683.7725391</v>
      </c>
      <c r="GQ32" s="7">
        <v>854143629643.26733</v>
      </c>
      <c r="GR32" s="7">
        <v>3252693889005.752</v>
      </c>
      <c r="GS32" s="7">
        <v>495404890.86500555</v>
      </c>
      <c r="GT32" s="7">
        <v>1907361656344.4944</v>
      </c>
      <c r="GV32" s="7">
        <v>10391504709.254709</v>
      </c>
      <c r="GX32" s="7">
        <v>2683254708.1741128</v>
      </c>
      <c r="GZ32" s="7">
        <v>26314220188.025726</v>
      </c>
      <c r="HA32" s="7">
        <v>2010116851.2028396</v>
      </c>
      <c r="HC32" s="7">
        <v>2498059014.7729487</v>
      </c>
      <c r="HD32" s="7">
        <v>189535398.2300885</v>
      </c>
      <c r="HE32" s="7">
        <v>415650066556.61035</v>
      </c>
      <c r="HF32" s="7">
        <v>222977035953.68677</v>
      </c>
      <c r="HG32" s="7">
        <v>72798000</v>
      </c>
      <c r="HH32" s="7">
        <v>3182426401658.1123</v>
      </c>
      <c r="HJ32" s="7">
        <v>2181821902.4395289</v>
      </c>
      <c r="HK32" s="7">
        <v>2118574772.1113575</v>
      </c>
      <c r="HO32" s="7">
        <v>3576966800</v>
      </c>
      <c r="HQ32" s="7">
        <v>2314159887.2331858</v>
      </c>
      <c r="HR32" s="7">
        <v>981529400.53437269</v>
      </c>
      <c r="HS32" s="7">
        <v>2191096860.2866921</v>
      </c>
      <c r="HT32" s="7">
        <v>1590201656.1430101</v>
      </c>
      <c r="HU32" s="7">
        <v>38848567631.423508</v>
      </c>
      <c r="HV32" s="7">
        <v>6224250243275.2451</v>
      </c>
      <c r="HW32" s="7">
        <v>2547340984.4816408</v>
      </c>
      <c r="HX32" s="7">
        <v>2185072798.331841</v>
      </c>
      <c r="HY32" s="7">
        <v>2179567111.0004025</v>
      </c>
      <c r="HZ32" s="7">
        <v>24231168858.718708</v>
      </c>
      <c r="IA32" s="7">
        <v>1013184745.7071515</v>
      </c>
      <c r="IB32" s="7">
        <v>255039560739.89398</v>
      </c>
      <c r="IC32" s="7">
        <v>102633789557.53494</v>
      </c>
      <c r="ID32" s="7">
        <v>3525228153.1736097</v>
      </c>
      <c r="IF32" s="7">
        <v>43920222524.708527</v>
      </c>
      <c r="IG32" s="7">
        <v>16610824977450.471</v>
      </c>
      <c r="IH32" s="7">
        <v>9372171651.4954491</v>
      </c>
      <c r="II32" s="7">
        <v>45177490212.030945</v>
      </c>
      <c r="IJ32" s="7">
        <v>40171019643.351051</v>
      </c>
      <c r="IK32" s="7">
        <v>5918469800</v>
      </c>
      <c r="IL32" s="7">
        <v>22499559086.034309</v>
      </c>
      <c r="IM32" s="7">
        <v>42575183905.560646</v>
      </c>
      <c r="IO32" s="7">
        <v>3546460176.9911504</v>
      </c>
      <c r="IQ32" s="7">
        <v>104019371613.98926</v>
      </c>
      <c r="IR32" s="7">
        <v>28266800000</v>
      </c>
      <c r="IT32" s="7">
        <v>60600056659.027245</v>
      </c>
      <c r="IU32" s="7">
        <v>4599970618.4434767</v>
      </c>
      <c r="IW32" s="7">
        <v>2224856985.7442913</v>
      </c>
      <c r="IX32" s="7">
        <v>16363490315438.16</v>
      </c>
      <c r="IY32" s="7">
        <v>2636461517.105197</v>
      </c>
      <c r="IZ32" s="7">
        <v>6487912087.9120874</v>
      </c>
      <c r="JA32" s="7">
        <v>42105263157.894737</v>
      </c>
      <c r="JB32" s="7">
        <v>506500154001.46619</v>
      </c>
      <c r="JC32" s="7">
        <v>2405021932.8999739</v>
      </c>
      <c r="JD32" s="7">
        <v>373481452094.992</v>
      </c>
      <c r="JE32" s="7">
        <v>95344459279.038696</v>
      </c>
      <c r="JF32" s="7">
        <v>15291507936.507936</v>
      </c>
      <c r="JG32" s="7">
        <v>4913065110.5316067</v>
      </c>
      <c r="JH32" s="7">
        <v>30423573842.178497</v>
      </c>
      <c r="JI32" s="7">
        <v>332286760.8581894</v>
      </c>
      <c r="JJ32" s="7">
        <v>932974411.9171418</v>
      </c>
      <c r="JK32" s="7">
        <v>4372215300</v>
      </c>
      <c r="JO32" s="7">
        <v>309820789988.05951</v>
      </c>
      <c r="JQ32" s="7">
        <v>310125765635.04535</v>
      </c>
      <c r="JR32" s="7">
        <v>64304587894.982109</v>
      </c>
      <c r="JT32" s="7">
        <v>542520000</v>
      </c>
      <c r="JW32" s="7">
        <v>214875344909.95673</v>
      </c>
      <c r="JX32" s="7">
        <v>696915430.66305709</v>
      </c>
      <c r="JZ32" s="7">
        <v>304832867.39504564</v>
      </c>
      <c r="KA32" s="7">
        <v>9853396225.587492</v>
      </c>
      <c r="KC32" s="7">
        <v>1433686309.8364098</v>
      </c>
      <c r="KD32" s="7">
        <v>617316497032.6283</v>
      </c>
      <c r="KE32" s="7">
        <v>960328174371.05786</v>
      </c>
      <c r="KF32" s="7">
        <v>1352949662.7517214</v>
      </c>
      <c r="KG32" s="7">
        <v>72250877410.318268</v>
      </c>
      <c r="KI32" s="7">
        <v>3006988216.550447</v>
      </c>
      <c r="KJ32" s="7">
        <v>941803363255.25244</v>
      </c>
      <c r="KM32" s="7">
        <v>106344854.98609456</v>
      </c>
      <c r="KN32" s="7">
        <v>373481452094.992</v>
      </c>
      <c r="KO32" s="7">
        <v>310125765635.04547</v>
      </c>
      <c r="KP32" s="7">
        <v>4323058823.5294113</v>
      </c>
      <c r="KQ32" s="7">
        <v>10102075213.315073</v>
      </c>
      <c r="KR32" s="7">
        <v>107143348667.09401</v>
      </c>
      <c r="KT32" s="7">
        <v>4420168102.3930635</v>
      </c>
      <c r="KU32" s="7">
        <v>5276480985.9993658</v>
      </c>
      <c r="KV32" s="7">
        <v>82709161099.12439</v>
      </c>
      <c r="KW32" s="7">
        <v>2330524136589.0557</v>
      </c>
      <c r="KX32" s="7">
        <v>8438951476.0664415</v>
      </c>
      <c r="KY32" s="7">
        <v>5657693000000</v>
      </c>
      <c r="LA32" s="7">
        <v>214745000</v>
      </c>
      <c r="LB32" s="7">
        <v>42119835734.870316</v>
      </c>
      <c r="LD32" s="7">
        <v>1343900032</v>
      </c>
      <c r="LE32" s="7">
        <v>6293304840.5199499</v>
      </c>
      <c r="LF32" s="7">
        <v>144482170.24870306</v>
      </c>
      <c r="LG32" s="7">
        <v>20080076891209.109</v>
      </c>
      <c r="LH32" s="7">
        <v>122888609.71524288</v>
      </c>
      <c r="LK32" s="7">
        <v>128902675070.72311</v>
      </c>
      <c r="LL32" s="7">
        <v>3998637681.1594205</v>
      </c>
      <c r="LM32" s="7">
        <v>8286322700.000001</v>
      </c>
    </row>
    <row r="33" spans="1:325" s="7" customFormat="1" x14ac:dyDescent="0.3">
      <c r="A33" s="7" t="s">
        <v>124</v>
      </c>
      <c r="B33" s="7" t="s">
        <v>63</v>
      </c>
      <c r="C33" s="7">
        <v>30412308.98640123</v>
      </c>
      <c r="D33" s="7">
        <v>32902336.644746047</v>
      </c>
      <c r="E33" s="7">
        <v>35643207.626524605</v>
      </c>
      <c r="F33" s="7">
        <v>38091150.566196002</v>
      </c>
      <c r="G33" s="7">
        <v>41613969.050606437</v>
      </c>
      <c r="H33" s="7">
        <v>45790869.747312576</v>
      </c>
      <c r="I33" s="7">
        <v>51464435.146443516</v>
      </c>
      <c r="J33" s="7">
        <v>58646443.514644355</v>
      </c>
      <c r="K33" s="7">
        <v>66248256.624825664</v>
      </c>
      <c r="L33" s="7">
        <v>77356914.078819111</v>
      </c>
      <c r="M33" s="7">
        <v>96245114.461194858</v>
      </c>
      <c r="N33" s="7">
        <v>126957494.40715885</v>
      </c>
      <c r="O33" s="7">
        <v>165258093.87595892</v>
      </c>
      <c r="P33" s="7">
        <v>244129088.02766171</v>
      </c>
      <c r="Q33" s="7">
        <v>306033848.41795439</v>
      </c>
      <c r="R33" s="7">
        <v>355172413.7931034</v>
      </c>
      <c r="S33" s="7">
        <v>372010119.59521616</v>
      </c>
      <c r="T33" s="7">
        <v>451603325.41567695</v>
      </c>
      <c r="U33" s="7">
        <v>590376720.59888911</v>
      </c>
      <c r="V33" s="7">
        <v>819877300.61349702</v>
      </c>
      <c r="W33" s="7">
        <v>1060923829.130211</v>
      </c>
      <c r="X33" s="7">
        <v>1073861599.1394765</v>
      </c>
      <c r="Y33" s="7">
        <v>1014907254.5401573</v>
      </c>
      <c r="Z33" s="7">
        <v>1172258182.1496947</v>
      </c>
      <c r="AA33" s="7">
        <v>1240796364.7566235</v>
      </c>
      <c r="AB33" s="7">
        <v>1114764007.148113</v>
      </c>
      <c r="AC33" s="7">
        <v>1392634771.9653025</v>
      </c>
      <c r="AD33" s="7">
        <v>1965274882.3634522</v>
      </c>
      <c r="AE33" s="7">
        <v>2644536804.1124358</v>
      </c>
      <c r="AF33" s="7">
        <v>3083800684.8975139</v>
      </c>
      <c r="AG33" s="7">
        <v>3790567051.8677773</v>
      </c>
      <c r="AH33" s="7">
        <v>3942792837.3565497</v>
      </c>
      <c r="AI33" s="7">
        <v>4146513722.3301888</v>
      </c>
      <c r="AJ33" s="7">
        <v>4160086253.1467957</v>
      </c>
      <c r="AK33" s="7">
        <v>4259330999.0315127</v>
      </c>
      <c r="AL33" s="7">
        <v>4730611067.0225811</v>
      </c>
      <c r="AM33" s="7">
        <v>4847752842.7892427</v>
      </c>
      <c r="AN33" s="7">
        <v>5020214747.4526138</v>
      </c>
      <c r="AO33" s="7">
        <v>4790458837.1707802</v>
      </c>
      <c r="AP33" s="7">
        <v>5484257417.1784449</v>
      </c>
      <c r="AQ33" s="7">
        <v>5788329609.1575527</v>
      </c>
      <c r="AR33" s="7">
        <v>5489608299.6644526</v>
      </c>
      <c r="AS33" s="7">
        <v>5438857106.7353582</v>
      </c>
      <c r="AT33" s="7">
        <v>7511582173.3772392</v>
      </c>
      <c r="AU33" s="7">
        <v>8957467706.5354042</v>
      </c>
      <c r="AV33" s="7">
        <v>9931134940.5134621</v>
      </c>
      <c r="AW33" s="7">
        <v>10126940513.312546</v>
      </c>
      <c r="AX33" s="7">
        <v>10939053367.152115</v>
      </c>
      <c r="AY33" s="7">
        <v>10945070441.928253</v>
      </c>
      <c r="AZ33" s="7">
        <v>10267133177.733364</v>
      </c>
      <c r="BA33" s="7">
        <v>12786654365.873764</v>
      </c>
      <c r="BB33" s="7">
        <v>15682926890.03261</v>
      </c>
      <c r="BC33" s="7">
        <v>14686278713.518919</v>
      </c>
      <c r="BD33" s="7">
        <v>14915780533.086044</v>
      </c>
      <c r="BE33" s="7">
        <v>16259445049.769823</v>
      </c>
      <c r="BF33" s="7">
        <v>14430608463.439861</v>
      </c>
      <c r="BG33" s="7">
        <v>15274861068.209003</v>
      </c>
      <c r="BI33" s="7" t="s">
        <v>34</v>
      </c>
      <c r="BL33" s="7">
        <v>10026737967.914438</v>
      </c>
      <c r="BM33" s="7">
        <v>2101624962.5</v>
      </c>
      <c r="BN33" s="7">
        <v>1029048481.8805093</v>
      </c>
      <c r="BO33" s="7">
        <v>446877161735.16736</v>
      </c>
      <c r="BP33" s="7">
        <v>50701443748.29747</v>
      </c>
      <c r="BQ33" s="7">
        <v>141352368714.69131</v>
      </c>
      <c r="BR33" s="7">
        <v>2256838858.4271407</v>
      </c>
      <c r="BT33" s="7">
        <v>459469074.07407397</v>
      </c>
      <c r="BU33" s="7">
        <v>311425933051.17352</v>
      </c>
      <c r="BV33" s="7">
        <v>166062376739.68292</v>
      </c>
      <c r="BW33" s="7">
        <v>8858006035.915659</v>
      </c>
      <c r="BX33" s="7">
        <v>1132101252.5181746</v>
      </c>
      <c r="BY33" s="7">
        <v>206431036697.24771</v>
      </c>
      <c r="BZ33" s="7">
        <v>1959965243.7626901</v>
      </c>
      <c r="CA33" s="7">
        <v>3101301780.9506698</v>
      </c>
      <c r="CB33" s="7">
        <v>31598341233.579266</v>
      </c>
      <c r="CC33" s="7">
        <v>20632090909.090908</v>
      </c>
      <c r="CD33" s="7">
        <v>4229787234.0425529</v>
      </c>
      <c r="CE33" s="7">
        <v>3166000000</v>
      </c>
      <c r="CG33" s="7">
        <v>21650000000</v>
      </c>
      <c r="CH33" s="7">
        <v>413050000</v>
      </c>
      <c r="CI33" s="7">
        <v>1592400000</v>
      </c>
      <c r="CJ33" s="7">
        <v>4867582620.2070827</v>
      </c>
      <c r="CK33" s="7">
        <v>461951781999.99994</v>
      </c>
      <c r="CL33" s="7">
        <v>2012302519.5212402</v>
      </c>
      <c r="CM33" s="7">
        <v>3520551724.1379309</v>
      </c>
      <c r="CN33" s="7">
        <v>299787275.84237576</v>
      </c>
      <c r="CO33" s="7">
        <v>3790567051.8677773</v>
      </c>
      <c r="CP33" s="7">
        <v>1440711395.6706855</v>
      </c>
      <c r="CQ33" s="7">
        <v>593929550908.46753</v>
      </c>
      <c r="CR33" s="7">
        <v>256113714527.61838</v>
      </c>
      <c r="CS33" s="7">
        <v>257420293190.32538</v>
      </c>
      <c r="CU33" s="7">
        <v>33113887817.97311</v>
      </c>
      <c r="CV33" s="7">
        <v>360858508604.20648</v>
      </c>
      <c r="CW33" s="7">
        <v>10795850106.9547</v>
      </c>
      <c r="CX33" s="7">
        <v>11151578050.735556</v>
      </c>
      <c r="CY33" s="7">
        <v>9349764580.3519783</v>
      </c>
      <c r="CZ33" s="7">
        <v>2798746050.582356</v>
      </c>
      <c r="DA33" s="7">
        <v>40274204595.229561</v>
      </c>
      <c r="DB33" s="7">
        <v>250030760.75478628</v>
      </c>
      <c r="DC33" s="7">
        <v>306891107.26203853</v>
      </c>
      <c r="DD33" s="7">
        <v>7403457319.2047186</v>
      </c>
      <c r="DE33" s="7">
        <v>17873417057.591728</v>
      </c>
      <c r="DF33" s="7">
        <v>28645436569.148937</v>
      </c>
      <c r="DI33" s="7">
        <v>5591130217.6696539</v>
      </c>
      <c r="DJ33" s="7">
        <v>40315847383.719719</v>
      </c>
      <c r="DK33" s="7">
        <v>1764967948916.5962</v>
      </c>
      <c r="DL33" s="7">
        <v>452328087.28287596</v>
      </c>
      <c r="DM33" s="7">
        <v>166322222.22222221</v>
      </c>
      <c r="DN33" s="7">
        <v>138247261092.97742</v>
      </c>
      <c r="DO33" s="7">
        <v>7073674721.1241837</v>
      </c>
      <c r="DP33" s="7">
        <v>62045099642.777405</v>
      </c>
      <c r="DQ33" s="7">
        <v>662968550783.78345</v>
      </c>
      <c r="DR33" s="7">
        <v>1806505172134.7664</v>
      </c>
      <c r="DS33" s="7">
        <v>4740125610961.5947</v>
      </c>
      <c r="DT33" s="7">
        <v>960438672723.3667</v>
      </c>
      <c r="DU33" s="7">
        <v>8837798957217.5664</v>
      </c>
      <c r="DV33" s="7">
        <v>15239278100.350185</v>
      </c>
      <c r="DW33" s="7">
        <v>43130416913.414078</v>
      </c>
      <c r="DX33" s="7">
        <v>5871693989817.0742</v>
      </c>
      <c r="DZ33" s="7">
        <v>535101248775.71008</v>
      </c>
      <c r="EB33" s="7">
        <v>12175166763.285025</v>
      </c>
      <c r="EC33" s="7">
        <v>7578533627539.1172</v>
      </c>
      <c r="EE33" s="7">
        <v>141517648888.19778</v>
      </c>
      <c r="EF33" s="7">
        <v>1337024782.2270241</v>
      </c>
      <c r="EG33" s="7">
        <v>1275300566196.8438</v>
      </c>
      <c r="EI33" s="7">
        <v>147200000</v>
      </c>
      <c r="EJ33" s="7">
        <v>5952293765.8448372</v>
      </c>
      <c r="EK33" s="7">
        <v>1093169389204.5454</v>
      </c>
      <c r="EL33" s="7">
        <v>7753501867.7609463</v>
      </c>
      <c r="EM33" s="7">
        <v>5889174833.9003353</v>
      </c>
      <c r="EO33" s="7">
        <v>2666616176.9160857</v>
      </c>
      <c r="EP33" s="7">
        <v>317083373.52455896</v>
      </c>
      <c r="EQ33" s="7">
        <v>243961995.50971082</v>
      </c>
      <c r="ER33" s="7">
        <v>112119406.5483309</v>
      </c>
      <c r="ES33" s="7">
        <v>97891090928.632843</v>
      </c>
      <c r="ET33" s="7">
        <v>278098762.96296293</v>
      </c>
      <c r="EU33" s="7">
        <v>1018970364.8644282</v>
      </c>
      <c r="EV33" s="7">
        <v>7650125217.3525343</v>
      </c>
      <c r="EX33" s="7">
        <v>396582263.29113925</v>
      </c>
      <c r="EY33" s="7">
        <v>18896462178092.605</v>
      </c>
      <c r="EZ33" s="7">
        <v>76928290841.870148</v>
      </c>
      <c r="FA33" s="7">
        <v>3048881322.9571981</v>
      </c>
      <c r="FB33" s="7">
        <v>129590021510.74928</v>
      </c>
      <c r="FF33" s="7">
        <v>3443776645097.0225</v>
      </c>
      <c r="FG33" s="7">
        <v>3753855346228.522</v>
      </c>
      <c r="FH33" s="7">
        <v>312339707016.8515</v>
      </c>
      <c r="FI33" s="7">
        <v>124515366242.56561</v>
      </c>
      <c r="FJ33" s="7">
        <v>106140727357.0345</v>
      </c>
      <c r="FK33" s="7">
        <v>188126607992.92609</v>
      </c>
      <c r="FM33" s="7">
        <v>316697337894.51312</v>
      </c>
      <c r="FO33" s="7">
        <v>49354416568.972252</v>
      </c>
      <c r="FP33" s="7">
        <v>124813263926.37352</v>
      </c>
      <c r="FQ33" s="7">
        <v>179885815374.71857</v>
      </c>
      <c r="FR33" s="7">
        <v>6521544489.2062635</v>
      </c>
      <c r="FS33" s="7">
        <v>52490327348.477333</v>
      </c>
      <c r="FT33" s="7">
        <v>1177326298642.5339</v>
      </c>
      <c r="FU33" s="7">
        <v>4592224067.3719378</v>
      </c>
      <c r="FV33" s="7">
        <v>4160003917.4325752</v>
      </c>
      <c r="FW33" s="7">
        <v>3139974443543.0015</v>
      </c>
      <c r="FX33" s="7">
        <v>26932728898.81461</v>
      </c>
      <c r="FY33" s="7">
        <v>8572359162.868763</v>
      </c>
      <c r="FZ33" s="7">
        <v>2674000000</v>
      </c>
      <c r="GB33" s="7">
        <v>39809538.677698858</v>
      </c>
      <c r="GC33" s="7">
        <v>208740444.44444442</v>
      </c>
      <c r="GD33" s="7">
        <v>279349355713.80127</v>
      </c>
      <c r="GE33" s="7">
        <v>18427777777.777779</v>
      </c>
      <c r="GF33" s="7">
        <v>1081353158707.2283</v>
      </c>
      <c r="GG33" s="7">
        <v>865559856.16389966</v>
      </c>
      <c r="GH33" s="7">
        <v>2838485353.9618664</v>
      </c>
      <c r="GI33" s="7">
        <v>384400000</v>
      </c>
      <c r="GJ33" s="7">
        <v>28901836158.192089</v>
      </c>
      <c r="GK33" s="7">
        <v>483962444.44444442</v>
      </c>
      <c r="GL33" s="7">
        <v>1170492069137.0544</v>
      </c>
      <c r="GM33" s="7">
        <v>157170715256.82669</v>
      </c>
      <c r="GN33" s="7">
        <v>96263982212.30896</v>
      </c>
      <c r="GO33" s="7">
        <v>1421466239.5623381</v>
      </c>
      <c r="GP33" s="7">
        <v>8032551173.2401409</v>
      </c>
      <c r="GQ33" s="7">
        <v>914031845671.27429</v>
      </c>
      <c r="GR33" s="7">
        <v>3658538915672.8608</v>
      </c>
      <c r="GS33" s="7">
        <v>596415106.63318515</v>
      </c>
      <c r="GT33" s="7">
        <v>2027228504445.9414</v>
      </c>
      <c r="GV33" s="7">
        <v>13229247947.851278</v>
      </c>
      <c r="GX33" s="7">
        <v>3220920084.7774587</v>
      </c>
      <c r="GZ33" s="7">
        <v>30180108561.930531</v>
      </c>
      <c r="HA33" s="7">
        <v>2481316053.8531604</v>
      </c>
      <c r="HC33" s="7">
        <v>3081479800.2873468</v>
      </c>
      <c r="HD33" s="7">
        <v>215089005.23560205</v>
      </c>
      <c r="HE33" s="7">
        <v>544628789841.34625</v>
      </c>
      <c r="HF33" s="7">
        <v>262709776007.96414</v>
      </c>
      <c r="HG33" s="7">
        <v>78476000</v>
      </c>
      <c r="HH33" s="7">
        <v>3583954413081.6973</v>
      </c>
      <c r="HI33" s="7">
        <v>4471828621.9081278</v>
      </c>
      <c r="HJ33" s="7">
        <v>2681912030.4938431</v>
      </c>
      <c r="HK33" s="7">
        <v>2547163582.3314872</v>
      </c>
      <c r="HO33" s="7">
        <v>2560785660</v>
      </c>
      <c r="HQ33" s="7">
        <v>2512079324.077064</v>
      </c>
      <c r="HR33" s="7">
        <v>1019600770.6037987</v>
      </c>
      <c r="HS33" s="7">
        <v>2653480001.3455782</v>
      </c>
      <c r="HT33" s="7">
        <v>1880784191.8148375</v>
      </c>
      <c r="HU33" s="7">
        <v>44024178343.007141</v>
      </c>
      <c r="HV33" s="7">
        <v>6575110950908.4707</v>
      </c>
      <c r="HW33" s="7">
        <v>2804379662.1961117</v>
      </c>
      <c r="HX33" s="7">
        <v>2529310103.8360834</v>
      </c>
      <c r="HY33" s="7">
        <v>2480673304.7430873</v>
      </c>
      <c r="HZ33" s="7">
        <v>30757075595.368145</v>
      </c>
      <c r="IA33" s="7">
        <v>1009455476.0558287</v>
      </c>
      <c r="IB33" s="7">
        <v>314267667675.17847</v>
      </c>
      <c r="IC33" s="7">
        <v>119791683307.50676</v>
      </c>
      <c r="ID33" s="7">
        <v>3627562402.6602683</v>
      </c>
      <c r="IF33" s="7">
        <v>45495727006.514076</v>
      </c>
      <c r="IG33" s="7">
        <v>18717131834846.262</v>
      </c>
      <c r="IH33" s="7">
        <v>11685045513.654097</v>
      </c>
      <c r="II33" s="7">
        <v>54042037641.231834</v>
      </c>
      <c r="IJ33" s="7">
        <v>40010424928.714996</v>
      </c>
      <c r="IK33" s="7">
        <v>6433966999.999999</v>
      </c>
      <c r="IL33" s="7">
        <v>26410386669.360916</v>
      </c>
      <c r="IM33" s="7">
        <v>44311593755.784531</v>
      </c>
      <c r="IN33" s="7">
        <v>76888000</v>
      </c>
      <c r="IO33" s="7">
        <v>3219730365.0000005</v>
      </c>
      <c r="IP33" s="7">
        <v>65977749038.437958</v>
      </c>
      <c r="IQ33" s="7">
        <v>167507910377.20139</v>
      </c>
      <c r="IR33" s="7">
        <v>30603919000</v>
      </c>
      <c r="IT33" s="7">
        <v>78721607509.49234</v>
      </c>
      <c r="IU33" s="7">
        <v>5695201563.4249477</v>
      </c>
      <c r="IW33" s="7">
        <v>2396519647.9539299</v>
      </c>
      <c r="IX33" s="7">
        <v>18373377012979.262</v>
      </c>
      <c r="IY33" s="7">
        <v>3181206304.8154917</v>
      </c>
      <c r="IZ33" s="7">
        <v>7360439423.0769224</v>
      </c>
      <c r="JA33" s="7">
        <v>38995454545.454544</v>
      </c>
      <c r="JB33" s="7">
        <v>516814258695.56842</v>
      </c>
      <c r="JC33" s="7">
        <v>2550185618.147737</v>
      </c>
      <c r="JD33" s="7">
        <v>402050004575.50745</v>
      </c>
      <c r="JE33" s="7">
        <v>117630271802.48038</v>
      </c>
      <c r="JF33" s="7">
        <v>12408647540.983606</v>
      </c>
      <c r="JG33" s="7">
        <v>5716644272.0469198</v>
      </c>
      <c r="JH33" s="7">
        <v>36152027893.144646</v>
      </c>
      <c r="JI33" s="7">
        <v>302515026.89022464</v>
      </c>
      <c r="JJ33" s="7">
        <v>649644826.80044734</v>
      </c>
      <c r="JK33" s="7">
        <v>4800900000</v>
      </c>
      <c r="JO33" s="7">
        <v>310231626268.59882</v>
      </c>
      <c r="JQ33" s="7">
        <v>310601465373.4884</v>
      </c>
      <c r="JR33" s="7">
        <v>74325169013.857849</v>
      </c>
      <c r="JT33" s="7">
        <v>388300000</v>
      </c>
      <c r="JU33" s="7">
        <v>12694544692.737431</v>
      </c>
      <c r="JW33" s="7">
        <v>258154283908.90045</v>
      </c>
      <c r="JX33" s="7">
        <v>1114703088.1614039</v>
      </c>
      <c r="JZ33" s="7">
        <v>368584758.9424572</v>
      </c>
      <c r="KA33" s="7">
        <v>12308624283.978699</v>
      </c>
      <c r="KC33" s="7">
        <v>1738605558.0543621</v>
      </c>
      <c r="KD33" s="7">
        <v>661623255038.0249</v>
      </c>
      <c r="KE33" s="7">
        <v>1020619449300.7394</v>
      </c>
      <c r="KF33" s="7">
        <v>1628427515.418813</v>
      </c>
      <c r="KG33" s="7">
        <v>85343063965.918182</v>
      </c>
      <c r="KH33" s="7">
        <v>2629395066.2701721</v>
      </c>
      <c r="KI33" s="7">
        <v>3189539641.3171048</v>
      </c>
      <c r="KJ33" s="7">
        <v>1100843309813.1687</v>
      </c>
      <c r="KM33" s="7">
        <v>113563821.57740392</v>
      </c>
      <c r="KN33" s="7">
        <v>402050004575.50745</v>
      </c>
      <c r="KO33" s="7">
        <v>310601465373.48853</v>
      </c>
      <c r="KP33" s="7">
        <v>5068000000</v>
      </c>
      <c r="KQ33" s="7">
        <v>12290568181.818182</v>
      </c>
      <c r="KR33" s="7">
        <v>150676291094.21002</v>
      </c>
      <c r="KS33" s="7">
        <v>8824447.7402232457</v>
      </c>
      <c r="KT33" s="7">
        <v>4258743262.8287582</v>
      </c>
      <c r="KU33" s="7">
        <v>4304398865.8826799</v>
      </c>
      <c r="KV33" s="7">
        <v>81456918678.500778</v>
      </c>
      <c r="KW33" s="7">
        <v>2668016557510.313</v>
      </c>
      <c r="KX33" s="7">
        <v>9298839655.2313862</v>
      </c>
      <c r="KY33" s="7">
        <v>5979589000000</v>
      </c>
      <c r="KZ33" s="7">
        <v>13360607990.675097</v>
      </c>
      <c r="LA33" s="7">
        <v>240365259.25925925</v>
      </c>
      <c r="LB33" s="7">
        <v>47028010660.980812</v>
      </c>
      <c r="LD33" s="7">
        <v>1564700032</v>
      </c>
      <c r="LE33" s="7">
        <v>6471740490.9989662</v>
      </c>
      <c r="LF33" s="7">
        <v>158397403.04117545</v>
      </c>
      <c r="LG33" s="7">
        <v>22579759701369.676</v>
      </c>
      <c r="LH33" s="7">
        <v>125766269.75535831</v>
      </c>
      <c r="LJ33" s="7">
        <v>5647251908.3969469</v>
      </c>
      <c r="LK33" s="7">
        <v>115553279480.53957</v>
      </c>
      <c r="LL33" s="7">
        <v>3285217391.3043475</v>
      </c>
      <c r="LM33" s="7">
        <v>8783816700</v>
      </c>
    </row>
    <row r="34" spans="1:325" s="7" customFormat="1" x14ac:dyDescent="0.3">
      <c r="A34" s="7" t="s">
        <v>126</v>
      </c>
      <c r="B34" s="7" t="s">
        <v>63</v>
      </c>
      <c r="C34" s="7">
        <v>112155598.94957118</v>
      </c>
      <c r="D34" s="7">
        <v>123134584.46767329</v>
      </c>
      <c r="E34" s="7">
        <v>124482748.93791738</v>
      </c>
      <c r="F34" s="7">
        <v>129379097.88895763</v>
      </c>
      <c r="G34" s="7">
        <v>142025069.46167609</v>
      </c>
      <c r="H34" s="7">
        <v>150574816.30076441</v>
      </c>
      <c r="I34" s="7">
        <v>157930041.87588325</v>
      </c>
      <c r="J34" s="7">
        <v>163820538.86794722</v>
      </c>
      <c r="K34" s="7">
        <v>191767436.95688441</v>
      </c>
      <c r="L34" s="7">
        <v>188039191.32360831</v>
      </c>
      <c r="M34" s="7">
        <v>189106554.52127707</v>
      </c>
      <c r="N34" s="7">
        <v>201450768.36755261</v>
      </c>
      <c r="O34" s="7">
        <v>230317908.03864339</v>
      </c>
      <c r="P34" s="7">
        <v>271183061.35963523</v>
      </c>
      <c r="Q34" s="7">
        <v>281398668.16061342</v>
      </c>
      <c r="R34" s="7">
        <v>378660016.26593637</v>
      </c>
      <c r="S34" s="7">
        <v>451152449.98441106</v>
      </c>
      <c r="T34" s="7">
        <v>507298120.68314964</v>
      </c>
      <c r="U34" s="7">
        <v>610578523.76117778</v>
      </c>
      <c r="V34" s="7">
        <v>700764892.70483112</v>
      </c>
      <c r="W34" s="7">
        <v>797048028.77324653</v>
      </c>
      <c r="X34" s="7">
        <v>694803502.72235632</v>
      </c>
      <c r="Y34" s="7">
        <v>748312283.72675753</v>
      </c>
      <c r="Z34" s="7">
        <v>658679394.90796876</v>
      </c>
      <c r="AA34" s="7">
        <v>637820620.67019451</v>
      </c>
      <c r="AB34" s="7">
        <v>864849765.05966461</v>
      </c>
      <c r="AC34" s="7">
        <v>1122265026.3827443</v>
      </c>
      <c r="AD34" s="7">
        <v>1200991825.9539769</v>
      </c>
      <c r="AE34" s="7">
        <v>1264899368.2016542</v>
      </c>
      <c r="AF34" s="7">
        <v>1233930277.0492179</v>
      </c>
      <c r="AG34" s="7">
        <v>1440711395.6706855</v>
      </c>
      <c r="AH34" s="7">
        <v>1377375030.5292072</v>
      </c>
      <c r="AI34" s="7">
        <v>1411917558.4585543</v>
      </c>
      <c r="AJ34" s="7">
        <v>1278781166.7218764</v>
      </c>
      <c r="AK34" s="7">
        <v>851174350.64940917</v>
      </c>
      <c r="AL34" s="7">
        <v>1115389731.7911868</v>
      </c>
      <c r="AM34" s="7">
        <v>1007791186.2010617</v>
      </c>
      <c r="AN34" s="7">
        <v>937741468.02967572</v>
      </c>
      <c r="AO34" s="7">
        <v>967338348.65831399</v>
      </c>
      <c r="AP34" s="7">
        <v>999477510.68663239</v>
      </c>
      <c r="AQ34" s="7">
        <v>914500299.09703434</v>
      </c>
      <c r="AR34" s="7">
        <v>931833302.75285661</v>
      </c>
      <c r="AS34" s="7">
        <v>991387870.12463045</v>
      </c>
      <c r="AT34" s="7">
        <v>1139754799.1630425</v>
      </c>
      <c r="AU34" s="7">
        <v>1270080250.6526783</v>
      </c>
      <c r="AV34" s="7">
        <v>1350301057.0686646</v>
      </c>
      <c r="AW34" s="7">
        <v>1460562038.3709695</v>
      </c>
      <c r="AX34" s="7">
        <v>1698125617.9230442</v>
      </c>
      <c r="AY34" s="7">
        <v>1985239276.6261129</v>
      </c>
      <c r="AZ34" s="7">
        <v>1981728140.7783325</v>
      </c>
      <c r="BA34" s="7">
        <v>1986014845.6318383</v>
      </c>
      <c r="BB34" s="7">
        <v>2212699746.8137679</v>
      </c>
      <c r="BC34" s="7">
        <v>2184183758.31567</v>
      </c>
      <c r="BD34" s="7">
        <v>1518565219.0106063</v>
      </c>
      <c r="BE34" s="7">
        <v>1702898939.5548275</v>
      </c>
      <c r="BF34" s="7">
        <v>1583776759.9769716</v>
      </c>
      <c r="BG34" s="7">
        <v>1756124677.1967065</v>
      </c>
      <c r="BI34" s="7" t="s">
        <v>35</v>
      </c>
      <c r="BL34" s="7">
        <v>12118610904.225098</v>
      </c>
      <c r="BM34" s="7">
        <v>1139166645.8333333</v>
      </c>
      <c r="BN34" s="7">
        <v>1106928582.866293</v>
      </c>
      <c r="BO34" s="7">
        <v>439779177858.3642</v>
      </c>
      <c r="BP34" s="7">
        <v>51552165622.446205</v>
      </c>
      <c r="BQ34" s="7">
        <v>189719984268.48453</v>
      </c>
      <c r="BR34" s="7">
        <v>2068526521.9029896</v>
      </c>
      <c r="BT34" s="7">
        <v>481706333.33333331</v>
      </c>
      <c r="BU34" s="7">
        <v>326068597441.33112</v>
      </c>
      <c r="BV34" s="7">
        <v>173375508073.07013</v>
      </c>
      <c r="BW34" s="7">
        <v>8792365810.5094032</v>
      </c>
      <c r="BX34" s="7">
        <v>1167398478.3459036</v>
      </c>
      <c r="BY34" s="7">
        <v>211638016538.68872</v>
      </c>
      <c r="BZ34" s="7">
        <v>1986437859.9034622</v>
      </c>
      <c r="CA34" s="7">
        <v>3135045684.1006017</v>
      </c>
      <c r="CB34" s="7">
        <v>30957483290.54097</v>
      </c>
      <c r="CC34" s="7">
        <v>10943548387.096771</v>
      </c>
      <c r="CD34" s="7">
        <v>4616223404.2553196</v>
      </c>
      <c r="CE34" s="7">
        <v>3111160000</v>
      </c>
      <c r="CG34" s="7">
        <v>17420000000</v>
      </c>
      <c r="CH34" s="7">
        <v>444720750</v>
      </c>
      <c r="CI34" s="7">
        <v>1634899968</v>
      </c>
      <c r="CJ34" s="7">
        <v>5343274311.567894</v>
      </c>
      <c r="CK34" s="7">
        <v>602860000000</v>
      </c>
      <c r="CL34" s="7">
        <v>2020744653.6184161</v>
      </c>
      <c r="CM34" s="7">
        <v>3701667052.5584626</v>
      </c>
      <c r="CN34" s="7">
        <v>250045839.92963943</v>
      </c>
      <c r="CO34" s="7">
        <v>3942792837.3565497</v>
      </c>
      <c r="CP34" s="7">
        <v>1377375030.5292072</v>
      </c>
      <c r="CQ34" s="7">
        <v>610328183643.18762</v>
      </c>
      <c r="CR34" s="7">
        <v>242631767248.70926</v>
      </c>
      <c r="CS34" s="7">
        <v>260459896582.98468</v>
      </c>
      <c r="CU34" s="7">
        <v>37834793730.313263</v>
      </c>
      <c r="CV34" s="7">
        <v>383372822299.65155</v>
      </c>
      <c r="CW34" s="7">
        <v>10492628915.492674</v>
      </c>
      <c r="CX34" s="7">
        <v>12434370004.958561</v>
      </c>
      <c r="CY34" s="7">
        <v>9087965281.5280666</v>
      </c>
      <c r="CZ34" s="7">
        <v>2724853507.6385603</v>
      </c>
      <c r="DA34" s="7">
        <v>41239551378.248169</v>
      </c>
      <c r="DB34" s="7">
        <v>246823428.90666404</v>
      </c>
      <c r="DC34" s="7">
        <v>319827058.59287477</v>
      </c>
      <c r="DD34" s="7">
        <v>7168999428.2447109</v>
      </c>
      <c r="DE34" s="7">
        <v>17682124581.284248</v>
      </c>
      <c r="DF34" s="7">
        <v>24316556025.658524</v>
      </c>
      <c r="DI34" s="7">
        <v>5770197348.484848</v>
      </c>
      <c r="DJ34" s="7">
        <v>29557058174.169693</v>
      </c>
      <c r="DK34" s="7">
        <v>1861873895109.0159</v>
      </c>
      <c r="DL34" s="7">
        <v>462421998.52577919</v>
      </c>
      <c r="DM34" s="7">
        <v>180437037.03703701</v>
      </c>
      <c r="DN34" s="7">
        <v>139224732275.46317</v>
      </c>
      <c r="DO34" s="7">
        <v>9724402004.3490601</v>
      </c>
      <c r="DP34" s="7">
        <v>45715367087.100098</v>
      </c>
      <c r="DQ34" s="7">
        <v>719500276654.13098</v>
      </c>
      <c r="DR34" s="7">
        <v>1912921517302.4387</v>
      </c>
      <c r="DS34" s="7">
        <v>5337495034346.3574</v>
      </c>
      <c r="DT34" s="7">
        <v>926765119090.88379</v>
      </c>
      <c r="DU34" s="7">
        <v>9118254483722.1445</v>
      </c>
      <c r="DV34" s="7">
        <v>16988535267.633816</v>
      </c>
      <c r="DW34" s="7">
        <v>36970555898.969765</v>
      </c>
      <c r="DX34" s="7">
        <v>6104530124284.3438</v>
      </c>
      <c r="DZ34" s="7">
        <v>575598537069.65564</v>
      </c>
      <c r="EB34" s="7">
        <v>13463868357.487925</v>
      </c>
      <c r="EC34" s="7">
        <v>7865147971074.6816</v>
      </c>
      <c r="EE34" s="7">
        <v>127866490222.02617</v>
      </c>
      <c r="EF34" s="7">
        <v>1383843860.1246951</v>
      </c>
      <c r="EG34" s="7">
        <v>1275563306592.2568</v>
      </c>
      <c r="EI34" s="7">
        <v>166200000</v>
      </c>
      <c r="EJ34" s="7">
        <v>5402919956.9383097</v>
      </c>
      <c r="EK34" s="7">
        <v>1142797178130.5115</v>
      </c>
      <c r="EL34" s="7">
        <v>6357615894.0397358</v>
      </c>
      <c r="EM34" s="7">
        <v>6596546195.652174</v>
      </c>
      <c r="EO34" s="7">
        <v>3014890569.040987</v>
      </c>
      <c r="EP34" s="7">
        <v>690314321.37499857</v>
      </c>
      <c r="EQ34" s="7">
        <v>257150573.21574676</v>
      </c>
      <c r="ER34" s="7">
        <v>110906032.07507509</v>
      </c>
      <c r="ES34" s="7">
        <v>105143232379.88408</v>
      </c>
      <c r="ET34" s="7">
        <v>300757900</v>
      </c>
      <c r="EU34" s="7">
        <v>1016493394.8252951</v>
      </c>
      <c r="EV34" s="7">
        <v>9406097735.0911732</v>
      </c>
      <c r="EX34" s="7">
        <v>336708419.49910563</v>
      </c>
      <c r="EY34" s="7">
        <v>19983111824933.102</v>
      </c>
      <c r="EZ34" s="7">
        <v>88959620135.886353</v>
      </c>
      <c r="FA34" s="7">
        <v>3068444711.9453797</v>
      </c>
      <c r="FB34" s="7">
        <v>133299444700.78911</v>
      </c>
      <c r="FD34" s="7">
        <v>3473562850.2579756</v>
      </c>
      <c r="FE34" s="7">
        <v>34650782427.242928</v>
      </c>
      <c r="FF34" s="7">
        <v>3711451064158.394</v>
      </c>
      <c r="FG34" s="7">
        <v>4028757715484.939</v>
      </c>
      <c r="FH34" s="7">
        <v>318967140383.49127</v>
      </c>
      <c r="FI34" s="7">
        <v>128087577902.07635</v>
      </c>
      <c r="FJ34" s="7">
        <v>116621996217.13342</v>
      </c>
      <c r="FK34" s="7">
        <v>191081249885.04379</v>
      </c>
      <c r="FM34" s="7">
        <v>266502281094.11716</v>
      </c>
      <c r="FO34" s="7">
        <v>49836763468.120163</v>
      </c>
      <c r="FR34" s="7">
        <v>6966138525.6363535</v>
      </c>
      <c r="FS34" s="7">
        <v>59170286560.484398</v>
      </c>
      <c r="FT34" s="7">
        <v>1242109402060.2466</v>
      </c>
      <c r="FU34" s="7">
        <v>4071219198.0360065</v>
      </c>
      <c r="FV34" s="7">
        <v>4344250257.0127764</v>
      </c>
      <c r="FW34" s="7">
        <v>3578139437172.0186</v>
      </c>
      <c r="FX34" s="7">
        <v>24881135586.39896</v>
      </c>
      <c r="FY34" s="7">
        <v>8151479004.213335</v>
      </c>
      <c r="FZ34" s="7">
        <v>2570833333.3333335</v>
      </c>
      <c r="GB34" s="7">
        <v>47515189.281819597</v>
      </c>
      <c r="GC34" s="7">
        <v>209880962.9629629</v>
      </c>
      <c r="GD34" s="7">
        <v>325734233312.87927</v>
      </c>
      <c r="GE34" s="7">
        <v>11008793176.2223</v>
      </c>
      <c r="GF34" s="7">
        <v>1341594021709.407</v>
      </c>
      <c r="GG34" s="7">
        <v>1028087972.3108478</v>
      </c>
      <c r="GH34" s="7">
        <v>4451497288.27108</v>
      </c>
      <c r="GI34" s="7">
        <v>348000000</v>
      </c>
      <c r="GJ34" s="7">
        <v>31995012468.82793</v>
      </c>
      <c r="GK34" s="7">
        <v>513753814.81481481</v>
      </c>
      <c r="GL34" s="7">
        <v>1440178343773.4082</v>
      </c>
      <c r="GM34" s="7">
        <v>160976404765.40244</v>
      </c>
      <c r="GN34" s="7">
        <v>98290478926.724396</v>
      </c>
      <c r="GO34" s="7">
        <v>1484152022.3152022</v>
      </c>
      <c r="GP34" s="7">
        <v>9000362581.5808563</v>
      </c>
      <c r="GQ34" s="7">
        <v>879585053610.51086</v>
      </c>
      <c r="GR34" s="7">
        <v>3901223943739.8081</v>
      </c>
      <c r="GS34" s="7">
        <v>704329193.30368662</v>
      </c>
      <c r="GT34" s="7">
        <v>2230277776733.1816</v>
      </c>
      <c r="GV34" s="7">
        <v>14321878795.038393</v>
      </c>
      <c r="GX34" s="7">
        <v>3735117374.4112535</v>
      </c>
      <c r="GZ34" s="7">
        <v>32285388165.299889</v>
      </c>
      <c r="HA34" s="7">
        <v>2480497547.8488088</v>
      </c>
      <c r="HC34" s="7">
        <v>2653141958.5258479</v>
      </c>
      <c r="HD34" s="7">
        <v>244468292.68292686</v>
      </c>
      <c r="HE34" s="7">
        <v>545480411372.98291</v>
      </c>
      <c r="HF34" s="7">
        <v>314453890803.07446</v>
      </c>
      <c r="HG34" s="7">
        <v>82507000</v>
      </c>
      <c r="HH34" s="7">
        <v>3825385475042.0049</v>
      </c>
      <c r="HI34" s="7">
        <v>4694744897.9591837</v>
      </c>
      <c r="HJ34" s="7">
        <v>2724131545.1695795</v>
      </c>
      <c r="HK34" s="7">
        <v>2750041434.262948</v>
      </c>
      <c r="HO34" s="7">
        <v>2379018326.3157897</v>
      </c>
      <c r="HQ34" s="7">
        <v>3263761937.9574761</v>
      </c>
      <c r="HR34" s="7">
        <v>1443688869.9603884</v>
      </c>
      <c r="HS34" s="7">
        <v>2856890680.6028504</v>
      </c>
      <c r="HT34" s="7">
        <v>2203536031.0347128</v>
      </c>
      <c r="HU34" s="7">
        <v>49142784405.004364</v>
      </c>
      <c r="HV34" s="7">
        <v>6786006083611.1904</v>
      </c>
      <c r="HW34" s="7">
        <v>3012742078.0067363</v>
      </c>
      <c r="HX34" s="7">
        <v>2653781596.4600844</v>
      </c>
      <c r="HY34" s="7">
        <v>2327986215.8635607</v>
      </c>
      <c r="HZ34" s="7">
        <v>27392886872.554733</v>
      </c>
      <c r="IA34" s="7">
        <v>1488804123.7113404</v>
      </c>
      <c r="IB34" s="7">
        <v>323320449905.70483</v>
      </c>
      <c r="IC34" s="7">
        <v>121872464483.48734</v>
      </c>
      <c r="ID34" s="7">
        <v>3921476084.8907189</v>
      </c>
      <c r="IF34" s="7">
        <v>42745329732.162956</v>
      </c>
      <c r="IG34" s="7">
        <v>19798533698156.387</v>
      </c>
      <c r="IH34" s="7">
        <v>11341482444.733419</v>
      </c>
      <c r="II34" s="7">
        <v>55656865129.012917</v>
      </c>
      <c r="IJ34" s="7">
        <v>45451960731.720406</v>
      </c>
      <c r="IK34" s="7">
        <v>7074675500</v>
      </c>
      <c r="IL34" s="7">
        <v>34672122380.768738</v>
      </c>
      <c r="IM34" s="7">
        <v>45417561302.249748</v>
      </c>
      <c r="IN34" s="7">
        <v>83855000</v>
      </c>
      <c r="IO34" s="7">
        <v>3787352286.6666656</v>
      </c>
      <c r="IP34" s="7">
        <v>85500935934.990082</v>
      </c>
      <c r="IQ34" s="7">
        <v>166990503688.43228</v>
      </c>
      <c r="IR34" s="7">
        <v>32287031000</v>
      </c>
      <c r="IT34" s="7">
        <v>89242382961.010132</v>
      </c>
      <c r="IU34" s="7">
        <v>6984367762.9037113</v>
      </c>
      <c r="IW34" s="7">
        <v>2548876044.4699192</v>
      </c>
      <c r="IX34" s="7">
        <v>19370853403893.793</v>
      </c>
      <c r="IY34" s="7">
        <v>3267367609.8952813</v>
      </c>
      <c r="IZ34" s="7">
        <v>6883516483.5164824</v>
      </c>
      <c r="JA34" s="7">
        <v>28998684210.526318</v>
      </c>
      <c r="JB34" s="7">
        <v>517962962962.96295</v>
      </c>
      <c r="JC34" s="7">
        <v>1911600969.7661154</v>
      </c>
      <c r="JD34" s="7">
        <v>357724016273.1239</v>
      </c>
      <c r="JE34" s="7">
        <v>132223268484.75194</v>
      </c>
      <c r="JF34" s="7">
        <v>11379222222.222223</v>
      </c>
      <c r="JG34" s="7">
        <v>5617236032.8655558</v>
      </c>
      <c r="JH34" s="7">
        <v>45474442836.468887</v>
      </c>
      <c r="JI34" s="7">
        <v>320355090.61440992</v>
      </c>
      <c r="JJ34" s="7">
        <v>779981458.92148888</v>
      </c>
      <c r="JK34" s="7">
        <v>5311000000</v>
      </c>
      <c r="JO34" s="7">
        <v>319737091702.34656</v>
      </c>
      <c r="JQ34" s="7">
        <v>320112647218.57129</v>
      </c>
      <c r="JR34" s="7">
        <v>75856511772.47757</v>
      </c>
      <c r="JT34" s="7">
        <v>448300000</v>
      </c>
      <c r="JU34" s="7">
        <v>14213045493.880579</v>
      </c>
      <c r="JW34" s="7">
        <v>270362531376.6019</v>
      </c>
      <c r="JX34" s="7">
        <v>1156141998.3341181</v>
      </c>
      <c r="JZ34" s="7">
        <v>374359556.08492613</v>
      </c>
      <c r="KA34" s="7">
        <v>12981833333.333334</v>
      </c>
      <c r="KC34" s="7">
        <v>1877138041.6430795</v>
      </c>
      <c r="KD34" s="7">
        <v>718040680851.84534</v>
      </c>
      <c r="KE34" s="7">
        <v>1007801660268.3899</v>
      </c>
      <c r="KF34" s="7">
        <v>1602299862.9243031</v>
      </c>
      <c r="KG34" s="7">
        <v>98234695722.034119</v>
      </c>
      <c r="KH34" s="7">
        <v>2534720480.324399</v>
      </c>
      <c r="KI34" s="7">
        <v>3208098919.0145984</v>
      </c>
      <c r="KJ34" s="7">
        <v>1372317945905.7571</v>
      </c>
      <c r="KM34" s="7">
        <v>132201141.44686103</v>
      </c>
      <c r="KN34" s="7">
        <v>357724016273.1239</v>
      </c>
      <c r="KO34" s="7">
        <v>320112647218.57141</v>
      </c>
      <c r="KP34" s="7">
        <v>5307905882.3529415</v>
      </c>
      <c r="KQ34" s="7">
        <v>13074782608.69565</v>
      </c>
      <c r="KR34" s="7">
        <v>150027833333.33334</v>
      </c>
      <c r="KS34" s="7">
        <v>9365165.9136937205</v>
      </c>
      <c r="KT34" s="7">
        <v>4956588278.5614357</v>
      </c>
      <c r="KU34" s="7">
        <v>3321729057.1221542</v>
      </c>
      <c r="KV34" s="7">
        <v>77464561149.510269</v>
      </c>
      <c r="KW34" s="7">
        <v>2945883449408.7817</v>
      </c>
      <c r="KX34" s="7">
        <v>11206193313.045809</v>
      </c>
      <c r="KY34" s="7">
        <v>6174043000000</v>
      </c>
      <c r="KZ34" s="7">
        <v>13677622222.222223</v>
      </c>
      <c r="LA34" s="7">
        <v>254829629.62962961</v>
      </c>
      <c r="LB34" s="7">
        <v>51749026408.450699</v>
      </c>
      <c r="LD34" s="7">
        <v>1671200000</v>
      </c>
      <c r="LE34" s="7">
        <v>9613369548.2035904</v>
      </c>
      <c r="LF34" s="7">
        <v>188869985.67335242</v>
      </c>
      <c r="LG34" s="7">
        <v>23909829106074.539</v>
      </c>
      <c r="LH34" s="7">
        <v>125597205.42231491</v>
      </c>
      <c r="LJ34" s="7">
        <v>5930370370.3703709</v>
      </c>
      <c r="LK34" s="7">
        <v>123943432441.24146</v>
      </c>
      <c r="LL34" s="7">
        <v>3378882352.9411759</v>
      </c>
      <c r="LM34" s="7">
        <v>8641481700</v>
      </c>
    </row>
    <row r="35" spans="1:325" s="7" customFormat="1" x14ac:dyDescent="0.3">
      <c r="A35" s="7" t="s">
        <v>128</v>
      </c>
      <c r="B35" s="7" t="s">
        <v>63</v>
      </c>
      <c r="C35" s="7">
        <v>41093453544.909561</v>
      </c>
      <c r="D35" s="7">
        <v>40767969453.695969</v>
      </c>
      <c r="E35" s="7">
        <v>41978852041.442558</v>
      </c>
      <c r="F35" s="7">
        <v>44657169109.223961</v>
      </c>
      <c r="G35" s="7">
        <v>48882938810.22039</v>
      </c>
      <c r="H35" s="7">
        <v>53909570342.168968</v>
      </c>
      <c r="I35" s="7">
        <v>60358632035.153236</v>
      </c>
      <c r="J35" s="7">
        <v>64768831262.176125</v>
      </c>
      <c r="K35" s="7">
        <v>70759031841.723694</v>
      </c>
      <c r="L35" s="7">
        <v>77887510241.708298</v>
      </c>
      <c r="M35" s="7">
        <v>87896095224.423401</v>
      </c>
      <c r="N35" s="7">
        <v>99271961477.520294</v>
      </c>
      <c r="O35" s="7">
        <v>113082820992.01939</v>
      </c>
      <c r="P35" s="7">
        <v>131321859214.0786</v>
      </c>
      <c r="Q35" s="7">
        <v>160408697648.26175</v>
      </c>
      <c r="R35" s="7">
        <v>173834029787.65237</v>
      </c>
      <c r="S35" s="7">
        <v>206575564401.62271</v>
      </c>
      <c r="T35" s="7">
        <v>211612156934.64975</v>
      </c>
      <c r="U35" s="7">
        <v>218632867449.81152</v>
      </c>
      <c r="V35" s="7">
        <v>243072102185.41916</v>
      </c>
      <c r="W35" s="7">
        <v>273853826377.00992</v>
      </c>
      <c r="X35" s="7">
        <v>306214863624.98956</v>
      </c>
      <c r="Y35" s="7">
        <v>313506525087.13623</v>
      </c>
      <c r="Z35" s="7">
        <v>340547711781.88904</v>
      </c>
      <c r="AA35" s="7">
        <v>355372558103.62134</v>
      </c>
      <c r="AB35" s="7">
        <v>364756499450.75067</v>
      </c>
      <c r="AC35" s="7">
        <v>377437927311.98273</v>
      </c>
      <c r="AD35" s="7">
        <v>431316742081.44794</v>
      </c>
      <c r="AE35" s="7">
        <v>507354351182.25403</v>
      </c>
      <c r="AF35" s="7">
        <v>565055743243.24329</v>
      </c>
      <c r="AG35" s="7">
        <v>593929550908.46753</v>
      </c>
      <c r="AH35" s="7">
        <v>610328183643.18762</v>
      </c>
      <c r="AI35" s="7">
        <v>592387689252.91626</v>
      </c>
      <c r="AJ35" s="7">
        <v>577170761956.4375</v>
      </c>
      <c r="AK35" s="7">
        <v>578139279437.60986</v>
      </c>
      <c r="AL35" s="7">
        <v>604031623433.40137</v>
      </c>
      <c r="AM35" s="7">
        <v>628546387972.13062</v>
      </c>
      <c r="AN35" s="7">
        <v>652825364726.27466</v>
      </c>
      <c r="AO35" s="7">
        <v>631813279406.80823</v>
      </c>
      <c r="AP35" s="7">
        <v>676082654640.91003</v>
      </c>
      <c r="AQ35" s="7">
        <v>742293448252.64282</v>
      </c>
      <c r="AR35" s="7">
        <v>736379777892.56201</v>
      </c>
      <c r="AS35" s="7">
        <v>757950678646.5304</v>
      </c>
      <c r="AT35" s="7">
        <v>892380986367.85388</v>
      </c>
      <c r="AU35" s="7">
        <v>1023196003074.5581</v>
      </c>
      <c r="AV35" s="7">
        <v>1169357979864.6641</v>
      </c>
      <c r="AW35" s="7">
        <v>1315415197461.2129</v>
      </c>
      <c r="AX35" s="7">
        <v>1464977190205.7537</v>
      </c>
      <c r="AY35" s="7">
        <v>1549131208997.1885</v>
      </c>
      <c r="AZ35" s="7">
        <v>1371153004986.4404</v>
      </c>
      <c r="BA35" s="7">
        <v>1613464422811.134</v>
      </c>
      <c r="BB35" s="7">
        <v>1788647906047.7568</v>
      </c>
      <c r="BC35" s="7">
        <v>1824288757447.5667</v>
      </c>
      <c r="BD35" s="7">
        <v>1842628005830.1848</v>
      </c>
      <c r="BE35" s="7">
        <v>1792883225804.3833</v>
      </c>
      <c r="BF35" s="7">
        <v>1552807652015.373</v>
      </c>
      <c r="BG35" s="7">
        <v>1529760492201.3523</v>
      </c>
      <c r="BI35" s="7" t="s">
        <v>36</v>
      </c>
      <c r="BL35" s="7">
        <v>5684291718.7710648</v>
      </c>
      <c r="BM35" s="7">
        <v>709452583.88031852</v>
      </c>
      <c r="BN35" s="7">
        <v>1210013651.8771331</v>
      </c>
      <c r="BO35" s="7">
        <v>471163515480.25629</v>
      </c>
      <c r="BP35" s="7">
        <v>54239171887.769005</v>
      </c>
      <c r="BQ35" s="7">
        <v>228788617201.69592</v>
      </c>
      <c r="BR35" s="7">
        <v>1272577521.7683005</v>
      </c>
      <c r="BT35" s="7">
        <v>499281148.14814812</v>
      </c>
      <c r="BU35" s="7">
        <v>325692532492.50171</v>
      </c>
      <c r="BV35" s="7">
        <v>194608183696.46881</v>
      </c>
      <c r="BW35" s="7">
        <v>4991350457.5425024</v>
      </c>
      <c r="BX35" s="7">
        <v>1083037670.60484</v>
      </c>
      <c r="BY35" s="7">
        <v>236038607528.23087</v>
      </c>
      <c r="BZ35" s="7">
        <v>1695315305.7030787</v>
      </c>
      <c r="CA35" s="7">
        <v>2240264711.5481591</v>
      </c>
      <c r="CB35" s="7">
        <v>31708873954.940475</v>
      </c>
      <c r="CC35" s="7">
        <v>10350515463.917526</v>
      </c>
      <c r="CD35" s="7">
        <v>4751063829.7872343</v>
      </c>
      <c r="CE35" s="7">
        <v>3109000000</v>
      </c>
      <c r="CG35" s="7">
        <v>17120370370.370369</v>
      </c>
      <c r="CH35" s="7">
        <v>518239100</v>
      </c>
      <c r="CI35" s="7">
        <v>1679900032</v>
      </c>
      <c r="CJ35" s="7">
        <v>5643893347.006794</v>
      </c>
      <c r="CK35" s="7">
        <v>400599250000</v>
      </c>
      <c r="CL35" s="7">
        <v>1957168343.54374</v>
      </c>
      <c r="CM35" s="7">
        <v>4183548189.073051</v>
      </c>
      <c r="CN35" s="7">
        <v>250794359.56790122</v>
      </c>
      <c r="CO35" s="7">
        <v>4146513722.3301888</v>
      </c>
      <c r="CP35" s="7">
        <v>1411917558.4585543</v>
      </c>
      <c r="CQ35" s="7">
        <v>592387689252.91626</v>
      </c>
      <c r="CR35" s="7">
        <v>259823093659.71585</v>
      </c>
      <c r="CS35" s="7">
        <v>271133679206.3718</v>
      </c>
      <c r="CU35" s="7">
        <v>45964327558.88356</v>
      </c>
      <c r="CV35" s="7">
        <v>426915227629.51337</v>
      </c>
      <c r="CW35" s="7">
        <v>11152971316.074015</v>
      </c>
      <c r="CX35" s="7">
        <v>11396310990.219709</v>
      </c>
      <c r="CY35" s="7">
        <v>8206227134.0085726</v>
      </c>
      <c r="CZ35" s="7">
        <v>2933222705.8038173</v>
      </c>
      <c r="DA35" s="7">
        <v>49279585355.094841</v>
      </c>
      <c r="DB35" s="7">
        <v>266191040.37332788</v>
      </c>
      <c r="DC35" s="7">
        <v>357160985.32741332</v>
      </c>
      <c r="DD35" s="7">
        <v>8528593084.4874916</v>
      </c>
      <c r="DE35" s="7">
        <v>17403218746.34211</v>
      </c>
      <c r="DF35" s="7">
        <v>22085858243.243244</v>
      </c>
      <c r="DI35" s="7">
        <v>6912150456.3233376</v>
      </c>
      <c r="DJ35" s="7">
        <v>34451993226.034668</v>
      </c>
      <c r="DK35" s="7">
        <v>2123130870381.9663</v>
      </c>
      <c r="DL35" s="7">
        <v>478058304.87111819</v>
      </c>
      <c r="DM35" s="7">
        <v>191759259.25925928</v>
      </c>
      <c r="DN35" s="7">
        <v>152915624326.96609</v>
      </c>
      <c r="DO35" s="7">
        <v>11277676879.961172</v>
      </c>
      <c r="DP35" s="7">
        <v>48003298223.11779</v>
      </c>
      <c r="DQ35" s="7">
        <v>806275873618.28552</v>
      </c>
      <c r="DR35" s="7">
        <v>2098149661879.3296</v>
      </c>
      <c r="DS35" s="7">
        <v>5827466927803.0225</v>
      </c>
      <c r="DT35" s="7">
        <v>853278424758.78857</v>
      </c>
      <c r="DU35" s="7">
        <v>9780068883431.2715</v>
      </c>
      <c r="DV35" s="7">
        <v>18094238119.059528</v>
      </c>
      <c r="DW35" s="7">
        <v>41855986519.423462</v>
      </c>
      <c r="DX35" s="7">
        <v>6734901870233.9902</v>
      </c>
      <c r="DY35" s="7">
        <v>477101651.64837557</v>
      </c>
      <c r="DZ35" s="7">
        <v>629202392003.90063</v>
      </c>
      <c r="EB35" s="7">
        <v>10492993077.609276</v>
      </c>
      <c r="EC35" s="7">
        <v>8570482000033.3369</v>
      </c>
      <c r="EE35" s="7">
        <v>112625431377.75418</v>
      </c>
      <c r="EF35" s="7">
        <v>1531803060.5455756</v>
      </c>
      <c r="EG35" s="7">
        <v>1408724907063.197</v>
      </c>
      <c r="EI35" s="7">
        <v>178100000</v>
      </c>
      <c r="EJ35" s="7">
        <v>5592390848.5264759</v>
      </c>
      <c r="EK35" s="7">
        <v>1179659529659.5298</v>
      </c>
      <c r="EL35" s="7">
        <v>3690328963.640861</v>
      </c>
      <c r="EM35" s="7">
        <v>6413901601.8306637</v>
      </c>
      <c r="EO35" s="7">
        <v>3284625277.1618624</v>
      </c>
      <c r="EP35" s="7">
        <v>714255460.50338936</v>
      </c>
      <c r="EQ35" s="7">
        <v>226313492.71356723</v>
      </c>
      <c r="ER35" s="7">
        <v>134707184.35554105</v>
      </c>
      <c r="ES35" s="7">
        <v>116224673042.54558</v>
      </c>
      <c r="ET35" s="7">
        <v>310160455.92592591</v>
      </c>
      <c r="EU35" s="7">
        <v>1037921836.947698</v>
      </c>
      <c r="EV35" s="7">
        <v>10440842165.319305</v>
      </c>
      <c r="EX35" s="7">
        <v>368281378.89688253</v>
      </c>
      <c r="EY35" s="7">
        <v>21499618272583.406</v>
      </c>
      <c r="EZ35" s="7">
        <v>104272278634.73116</v>
      </c>
      <c r="FA35" s="7">
        <v>3419487440.6591611</v>
      </c>
      <c r="FB35" s="7">
        <v>121796046071.4493</v>
      </c>
      <c r="FD35" s="7">
        <v>2257129873.6626115</v>
      </c>
      <c r="FE35" s="7">
        <v>38616036221.820198</v>
      </c>
      <c r="FF35" s="7">
        <v>3696285768916.3872</v>
      </c>
      <c r="FG35" s="7">
        <v>4004458417979.5249</v>
      </c>
      <c r="FH35" s="7">
        <v>309553959926.27844</v>
      </c>
      <c r="FI35" s="7">
        <v>129464158157.52303</v>
      </c>
      <c r="FJ35" s="7">
        <v>128026966579.96375</v>
      </c>
      <c r="FK35" s="7">
        <v>179808280295.2915</v>
      </c>
      <c r="FM35" s="7">
        <v>284363884080.10132</v>
      </c>
      <c r="FO35" s="7">
        <v>55973865067.66716</v>
      </c>
      <c r="FR35" s="7">
        <v>7138787995.3219948</v>
      </c>
      <c r="FS35" s="7">
        <v>65771216420.641701</v>
      </c>
      <c r="FT35" s="7">
        <v>1315806990573.4487</v>
      </c>
      <c r="FU35" s="7">
        <v>3530892749.0213137</v>
      </c>
      <c r="FV35" s="7">
        <v>5311329067.3727579</v>
      </c>
      <c r="FW35" s="7">
        <v>3897826229662.8613</v>
      </c>
      <c r="FX35" s="7">
        <v>24906939560.10984</v>
      </c>
      <c r="FY35" s="7">
        <v>8209129171.7364855</v>
      </c>
      <c r="FZ35" s="7">
        <v>2316562500</v>
      </c>
      <c r="GB35" s="7">
        <v>47737955.346650995</v>
      </c>
      <c r="GC35" s="7">
        <v>229434518.51851851</v>
      </c>
      <c r="GD35" s="7">
        <v>350051111253.44269</v>
      </c>
      <c r="GE35" s="7">
        <v>19858555214.72393</v>
      </c>
      <c r="GF35" s="7">
        <v>1247729796134.9951</v>
      </c>
      <c r="GG35" s="7">
        <v>1127806944.6151268</v>
      </c>
      <c r="GH35" s="7">
        <v>5545921947.4658308</v>
      </c>
      <c r="GI35" s="7">
        <v>223500000</v>
      </c>
      <c r="GJ35" s="7">
        <v>33881392045.454544</v>
      </c>
      <c r="GK35" s="7">
        <v>566894740.74074066</v>
      </c>
      <c r="GL35" s="7">
        <v>1358408884629.2539</v>
      </c>
      <c r="GM35" s="7">
        <v>141665506654.27664</v>
      </c>
      <c r="GN35" s="7">
        <v>86879256494.921738</v>
      </c>
      <c r="GO35" s="7">
        <v>1631197909.258996</v>
      </c>
      <c r="GP35" s="7">
        <v>9703011635.8658466</v>
      </c>
      <c r="GQ35" s="7">
        <v>917120105052.31055</v>
      </c>
      <c r="GR35" s="7">
        <v>3855226625179.9375</v>
      </c>
      <c r="GS35" s="7">
        <v>831033946.36902165</v>
      </c>
      <c r="GT35" s="7">
        <v>2079905733073.905</v>
      </c>
      <c r="GV35" s="7">
        <v>16065740777.917189</v>
      </c>
      <c r="GX35" s="7">
        <v>4879018601.9091101</v>
      </c>
      <c r="GZ35" s="7">
        <v>33711069430.780041</v>
      </c>
      <c r="HA35" s="7">
        <v>2737066955.9126616</v>
      </c>
      <c r="HC35" s="7">
        <v>3024459564.321569</v>
      </c>
      <c r="HD35" s="7">
        <v>284853358.56196785</v>
      </c>
      <c r="HE35" s="7">
        <v>593377600004.87109</v>
      </c>
      <c r="HF35" s="7">
        <v>363609256195.67676</v>
      </c>
      <c r="HG35" s="7">
        <v>91063000</v>
      </c>
      <c r="HH35" s="7">
        <v>3789343789199.2598</v>
      </c>
      <c r="HI35" s="7">
        <v>2316618542.5260262</v>
      </c>
      <c r="HJ35" s="7">
        <v>2830673388.8242855</v>
      </c>
      <c r="HK35" s="7">
        <v>3021910216.718266</v>
      </c>
      <c r="HO35" s="7">
        <v>1317611863.8497653</v>
      </c>
      <c r="HQ35" s="7">
        <v>2291175764.6600432</v>
      </c>
      <c r="HR35" s="7">
        <v>1464392416.146713</v>
      </c>
      <c r="HS35" s="7">
        <v>3224267547.8050785</v>
      </c>
      <c r="HT35" s="7">
        <v>1799529357.0981038</v>
      </c>
      <c r="HU35" s="7">
        <v>59167157497.938507</v>
      </c>
      <c r="HV35" s="7">
        <v>7133366589284.9189</v>
      </c>
      <c r="HW35" s="7">
        <v>3448326858.3450203</v>
      </c>
      <c r="HX35" s="7">
        <v>2923764926.3971753</v>
      </c>
      <c r="HY35" s="7">
        <v>2344987614.2744126</v>
      </c>
      <c r="HZ35" s="7">
        <v>29300903643.058353</v>
      </c>
      <c r="IA35" s="7">
        <v>1792800000</v>
      </c>
      <c r="IB35" s="7">
        <v>358330385839.599</v>
      </c>
      <c r="IC35" s="7">
        <v>130838040067.58388</v>
      </c>
      <c r="ID35" s="7">
        <v>3401211581.2917595</v>
      </c>
      <c r="IF35" s="7">
        <v>41649298170.991066</v>
      </c>
      <c r="IG35" s="7">
        <v>21286212823936.242</v>
      </c>
      <c r="IH35" s="7">
        <v>12452275682.704809</v>
      </c>
      <c r="II35" s="7">
        <v>60712295552.481155</v>
      </c>
      <c r="IJ35" s="7">
        <v>48635176852.767296</v>
      </c>
      <c r="IK35" s="7">
        <v>8042337700</v>
      </c>
      <c r="IL35" s="7">
        <v>36139225287.907867</v>
      </c>
      <c r="IM35" s="7">
        <v>52976344928.956398</v>
      </c>
      <c r="IN35" s="7">
        <v>82451000</v>
      </c>
      <c r="IO35" s="7">
        <v>4377984099.9999981</v>
      </c>
      <c r="IP35" s="7">
        <v>94337050693.27269</v>
      </c>
      <c r="IQ35" s="7">
        <v>152419870394.4256</v>
      </c>
      <c r="IR35" s="7">
        <v>34630430000</v>
      </c>
      <c r="IT35" s="7">
        <v>107602689040.68904</v>
      </c>
      <c r="IU35" s="7">
        <v>7157424031.0604544</v>
      </c>
      <c r="IW35" s="7">
        <v>2794580111.5316963</v>
      </c>
      <c r="IX35" s="7">
        <v>20787746843384.059</v>
      </c>
      <c r="IY35" s="7">
        <v>3558215110.2480865</v>
      </c>
      <c r="IZ35" s="7">
        <v>7646153983.5164833</v>
      </c>
      <c r="JA35" s="7">
        <v>25121666666.666668</v>
      </c>
      <c r="JB35" s="7">
        <v>460290556900.72638</v>
      </c>
      <c r="JC35" s="7">
        <v>2029026704.0270691</v>
      </c>
      <c r="JD35" s="7">
        <v>379830007893.09644</v>
      </c>
      <c r="JE35" s="7">
        <v>137087876662.75247</v>
      </c>
      <c r="JF35" s="7">
        <v>7034219712.5256672</v>
      </c>
      <c r="JG35" s="7">
        <v>6004885321.3435402</v>
      </c>
      <c r="JH35" s="7">
        <v>52156414978.514427</v>
      </c>
      <c r="JI35" s="7">
        <v>378778047.19784158</v>
      </c>
      <c r="JJ35" s="7">
        <v>679997997.59711659</v>
      </c>
      <c r="JK35" s="7">
        <v>5954700000</v>
      </c>
      <c r="JO35" s="7">
        <v>314396072361.02057</v>
      </c>
      <c r="JQ35" s="7">
        <v>314832065746.68781</v>
      </c>
      <c r="JR35" s="7">
        <v>80746249830.121979</v>
      </c>
      <c r="JT35" s="7">
        <v>404600000</v>
      </c>
      <c r="JU35" s="7">
        <v>15431288006.210377</v>
      </c>
      <c r="JW35" s="7">
        <v>280312318915.48474</v>
      </c>
      <c r="JX35" s="7">
        <v>1284766234.2215989</v>
      </c>
      <c r="JZ35" s="7">
        <v>433667193.81479526</v>
      </c>
      <c r="KA35" s="7">
        <v>13253565898.955755</v>
      </c>
      <c r="KC35" s="7">
        <v>1881847676.8075171</v>
      </c>
      <c r="KD35" s="7">
        <v>804628629897.43896</v>
      </c>
      <c r="KE35" s="7">
        <v>944312695547.95557</v>
      </c>
      <c r="KF35" s="7">
        <v>1692959110.180217</v>
      </c>
      <c r="KG35" s="7">
        <v>111452869378.46703</v>
      </c>
      <c r="KH35" s="7">
        <v>1909246640.8083768</v>
      </c>
      <c r="KI35" s="7">
        <v>3200539816.0600963</v>
      </c>
      <c r="KJ35" s="7">
        <v>1290654691364.2266</v>
      </c>
      <c r="KM35" s="7">
        <v>137066290.55007052</v>
      </c>
      <c r="KN35" s="7">
        <v>379830007893.09644</v>
      </c>
      <c r="KO35" s="7">
        <v>314832065746.68793</v>
      </c>
      <c r="KP35" s="7">
        <v>5439552941.1764708</v>
      </c>
      <c r="KQ35" s="7">
        <v>15497286295.793756</v>
      </c>
      <c r="KR35" s="7">
        <v>158459130434.78256</v>
      </c>
      <c r="KS35" s="7">
        <v>9742949.4712103419</v>
      </c>
      <c r="KT35" s="7">
        <v>4601413263.5289402</v>
      </c>
      <c r="KU35" s="7">
        <v>2857457860.0508757</v>
      </c>
      <c r="KV35" s="7">
        <v>73942235330.436951</v>
      </c>
      <c r="KW35" s="7">
        <v>2871295456915.8237</v>
      </c>
      <c r="KX35" s="7">
        <v>12878157305.748129</v>
      </c>
      <c r="KY35" s="7">
        <v>6539299000000</v>
      </c>
      <c r="KZ35" s="7">
        <v>12941297376.093296</v>
      </c>
      <c r="LA35" s="7">
        <v>277954111.1111111</v>
      </c>
      <c r="LB35" s="7">
        <v>58450099415.204674</v>
      </c>
      <c r="LD35" s="7">
        <v>1770899968</v>
      </c>
      <c r="LE35" s="7">
        <v>9866990092.1874256</v>
      </c>
      <c r="LF35" s="7">
        <v>196142585.01481587</v>
      </c>
      <c r="LG35" s="7">
        <v>25389800980622.156</v>
      </c>
      <c r="LH35" s="7">
        <v>132303041.36253041</v>
      </c>
      <c r="LJ35" s="7">
        <v>6463649985.0164824</v>
      </c>
      <c r="LK35" s="7">
        <v>134545231416.54977</v>
      </c>
      <c r="LL35" s="7">
        <v>3181921787.7094975</v>
      </c>
      <c r="LM35" s="7">
        <v>6751472200</v>
      </c>
    </row>
    <row r="36" spans="1:325" s="7" customFormat="1" x14ac:dyDescent="0.3">
      <c r="A36" s="7" t="s">
        <v>130</v>
      </c>
      <c r="B36" s="7" t="s">
        <v>63</v>
      </c>
      <c r="AG36" s="7">
        <v>256113714527.61838</v>
      </c>
      <c r="AH36" s="7">
        <v>242631767248.70926</v>
      </c>
      <c r="AI36" s="7">
        <v>259823093659.71585</v>
      </c>
      <c r="AJ36" s="7">
        <v>273915105741.89087</v>
      </c>
      <c r="AK36" s="7">
        <v>310702556423.3064</v>
      </c>
      <c r="AL36" s="7">
        <v>386114777052.7395</v>
      </c>
      <c r="AM36" s="7">
        <v>412629652592.24103</v>
      </c>
      <c r="AN36" s="7">
        <v>408895193163.93457</v>
      </c>
      <c r="AO36" s="7">
        <v>447448444539.61975</v>
      </c>
      <c r="AP36" s="7">
        <v>433914932035.50903</v>
      </c>
      <c r="AQ36" s="7">
        <v>427550058634.75281</v>
      </c>
      <c r="AR36" s="7">
        <v>468161745109.39325</v>
      </c>
      <c r="AS36" s="7">
        <v>527146030956.31409</v>
      </c>
      <c r="AT36" s="7">
        <v>634284039973.0813</v>
      </c>
      <c r="AU36" s="7">
        <v>762451562237.79932</v>
      </c>
      <c r="AV36" s="7">
        <v>885747879466.35022</v>
      </c>
      <c r="AW36" s="7">
        <v>1001942855597.5286</v>
      </c>
      <c r="AX36" s="7">
        <v>1260957147846.5271</v>
      </c>
      <c r="AY36" s="7">
        <v>1523196377519.8572</v>
      </c>
      <c r="AZ36" s="7">
        <v>1279854250277.7239</v>
      </c>
      <c r="BA36" s="7">
        <v>1312750149554.5647</v>
      </c>
      <c r="BB36" s="7">
        <v>1446220607413.3416</v>
      </c>
      <c r="BC36" s="7">
        <v>1350778814230.2087</v>
      </c>
      <c r="BD36" s="7">
        <v>1421351670726.7119</v>
      </c>
      <c r="BE36" s="7">
        <v>1461972726743.5154</v>
      </c>
      <c r="BF36" s="7">
        <v>1281539342884.7483</v>
      </c>
      <c r="BG36" s="7">
        <v>1303382786630.6235</v>
      </c>
      <c r="BI36" s="7" t="s">
        <v>37</v>
      </c>
      <c r="BL36" s="7">
        <v>5278182970.7961836</v>
      </c>
      <c r="BM36" s="7">
        <v>1228071037.8444581</v>
      </c>
      <c r="BN36" s="7">
        <v>1007025755.0006536</v>
      </c>
      <c r="BO36" s="7">
        <v>476513630630.26752</v>
      </c>
      <c r="BP36" s="7">
        <v>55625170253.336967</v>
      </c>
      <c r="BQ36" s="7">
        <v>236741715015.01501</v>
      </c>
      <c r="BR36" s="7">
        <v>1201313196.4562566</v>
      </c>
      <c r="BT36" s="7">
        <v>535172777.77777773</v>
      </c>
      <c r="BU36" s="7">
        <v>312372821810.00562</v>
      </c>
      <c r="BV36" s="7">
        <v>189921096652.07617</v>
      </c>
      <c r="BW36" s="7">
        <v>3973027396.651947</v>
      </c>
      <c r="BX36" s="7">
        <v>938632612.02635908</v>
      </c>
      <c r="BY36" s="7">
        <v>225924893540.11194</v>
      </c>
      <c r="BZ36" s="7">
        <v>2274557914.074811</v>
      </c>
      <c r="CA36" s="7">
        <v>2332018010.5534105</v>
      </c>
      <c r="CB36" s="7">
        <v>33166520084.829506</v>
      </c>
      <c r="CC36" s="7">
        <v>10829710144.927534</v>
      </c>
      <c r="CD36" s="7">
        <v>5200265957.4468088</v>
      </c>
      <c r="CE36" s="7">
        <v>3092000000</v>
      </c>
      <c r="CG36" s="7">
        <v>16286280991.735538</v>
      </c>
      <c r="CH36" s="7">
        <v>559858250</v>
      </c>
      <c r="CI36" s="7">
        <v>1820359936</v>
      </c>
      <c r="CJ36" s="7">
        <v>5734676560.9247141</v>
      </c>
      <c r="CK36" s="7">
        <v>437798577639.75159</v>
      </c>
      <c r="CL36" s="7">
        <v>2063267995.7375231</v>
      </c>
      <c r="CM36" s="7">
        <v>4105706151.7514548</v>
      </c>
      <c r="CN36" s="7">
        <v>235239570.35093474</v>
      </c>
      <c r="CO36" s="7">
        <v>4160086253.1467957</v>
      </c>
      <c r="CP36" s="7">
        <v>1278781166.7218764</v>
      </c>
      <c r="CQ36" s="7">
        <v>577170761956.4375</v>
      </c>
      <c r="CR36" s="7">
        <v>273915105741.89087</v>
      </c>
      <c r="CS36" s="7">
        <v>263691005481.86249</v>
      </c>
      <c r="CU36" s="7">
        <v>49297773130.118515</v>
      </c>
      <c r="CV36" s="7">
        <v>444730903968.18463</v>
      </c>
      <c r="CW36" s="7">
        <v>11045759468.941166</v>
      </c>
      <c r="CX36" s="7">
        <v>13532137227.58502</v>
      </c>
      <c r="CY36" s="7">
        <v>10707792340.027639</v>
      </c>
      <c r="CZ36" s="7">
        <v>1918970177.7492521</v>
      </c>
      <c r="DA36" s="7">
        <v>55802538219.02636</v>
      </c>
      <c r="DB36" s="7">
        <v>263568114.44546235</v>
      </c>
      <c r="DC36" s="7">
        <v>490417389.68256927</v>
      </c>
      <c r="DD36" s="7">
        <v>9537297507.1691494</v>
      </c>
      <c r="DE36" s="7">
        <v>18271706185.317673</v>
      </c>
      <c r="DF36" s="7">
        <v>22367254864.864864</v>
      </c>
      <c r="DI36" s="7">
        <v>6590291048.2921085</v>
      </c>
      <c r="DJ36" s="7">
        <v>40452245779.1651</v>
      </c>
      <c r="DK36" s="7">
        <v>2068555542410.9783</v>
      </c>
      <c r="DL36" s="7">
        <v>466048469.22986031</v>
      </c>
      <c r="DM36" s="7">
        <v>200418518.51851851</v>
      </c>
      <c r="DN36" s="7">
        <v>143195607581.8566</v>
      </c>
      <c r="DO36" s="7">
        <v>12976408000</v>
      </c>
      <c r="DP36" s="7">
        <v>49946455210.96595</v>
      </c>
      <c r="DQ36" s="7">
        <v>885162771200.5929</v>
      </c>
      <c r="DR36" s="7">
        <v>2302453002964.4351</v>
      </c>
      <c r="DS36" s="7">
        <v>6542241886332.8545</v>
      </c>
      <c r="DT36" s="7">
        <v>838260559328.05481</v>
      </c>
      <c r="DU36" s="7">
        <v>8987910993879.6348</v>
      </c>
      <c r="DV36" s="7">
        <v>18938717358.67934</v>
      </c>
      <c r="DW36" s="7">
        <v>46578631452.581032</v>
      </c>
      <c r="DX36" s="7">
        <v>6168663044953.8262</v>
      </c>
      <c r="DY36" s="7">
        <v>467872714.75560319</v>
      </c>
      <c r="DZ36" s="7">
        <v>523649481762.32184</v>
      </c>
      <c r="EB36" s="7">
        <v>8830712713.9078121</v>
      </c>
      <c r="EC36" s="7">
        <v>7814819013689.5703</v>
      </c>
      <c r="EE36" s="7">
        <v>89255751014.884979</v>
      </c>
      <c r="EF36" s="7">
        <v>1635426125.3080814</v>
      </c>
      <c r="EG36" s="7">
        <v>1330094973361.1306</v>
      </c>
      <c r="EI36" s="7">
        <v>198400000</v>
      </c>
      <c r="EJ36" s="7">
        <v>4378645081.0176907</v>
      </c>
      <c r="EK36" s="7">
        <v>1061388722255.549</v>
      </c>
      <c r="EL36" s="7">
        <v>2701181331.3081627</v>
      </c>
      <c r="EM36" s="7">
        <v>5966255778.1201849</v>
      </c>
      <c r="EO36" s="7">
        <v>3279063317.6347461</v>
      </c>
      <c r="EP36" s="7">
        <v>755042548.0558238</v>
      </c>
      <c r="EQ36" s="7">
        <v>236880813.82176486</v>
      </c>
      <c r="ER36" s="7">
        <v>136047896.15577763</v>
      </c>
      <c r="ES36" s="7">
        <v>108809058858.50179</v>
      </c>
      <c r="ET36" s="7">
        <v>309812192.96296293</v>
      </c>
      <c r="EU36" s="7">
        <v>927219728.86688566</v>
      </c>
      <c r="EV36" s="7">
        <v>11399942453.064556</v>
      </c>
      <c r="EX36" s="7">
        <v>442273433.17972356</v>
      </c>
      <c r="EY36" s="7">
        <v>21696143760704.59</v>
      </c>
      <c r="EZ36" s="7">
        <v>120353947980.76427</v>
      </c>
      <c r="FA36" s="7">
        <v>3481990761.3449764</v>
      </c>
      <c r="FB36" s="7">
        <v>123961926712.47694</v>
      </c>
      <c r="FD36" s="7">
        <v>1878253818.0784478</v>
      </c>
      <c r="FE36" s="7">
        <v>40006243367.538956</v>
      </c>
      <c r="FF36" s="7">
        <v>3965845725567.6982</v>
      </c>
      <c r="FG36" s="7">
        <v>4264177499725.9858</v>
      </c>
      <c r="FH36" s="7">
        <v>298741566135.18036</v>
      </c>
      <c r="FI36" s="7">
        <v>117459126359.09369</v>
      </c>
      <c r="FJ36" s="7">
        <v>158006700301.5332</v>
      </c>
      <c r="FK36" s="7">
        <v>181679334834.70865</v>
      </c>
      <c r="FM36" s="7">
        <v>275570363431.90186</v>
      </c>
      <c r="FO36" s="7">
        <v>52469340621.002441</v>
      </c>
      <c r="FP36" s="7">
        <v>63743623232.012009</v>
      </c>
      <c r="FR36" s="7">
        <v>6269347502.7809334</v>
      </c>
      <c r="FS36" s="7">
        <v>65925583866.294479</v>
      </c>
      <c r="FT36" s="7">
        <v>1061445229481.9738</v>
      </c>
      <c r="FU36" s="7">
        <v>4859766160.8920746</v>
      </c>
      <c r="FV36" s="7">
        <v>5605841535.57512</v>
      </c>
      <c r="FW36" s="7">
        <v>4466565327401.2617</v>
      </c>
      <c r="FX36" s="7">
        <v>23409027475.687862</v>
      </c>
      <c r="FY36" s="7">
        <v>5751789915.053628</v>
      </c>
      <c r="FZ36" s="7">
        <v>2028295454.5454545</v>
      </c>
      <c r="GA36" s="7">
        <v>2533727592.0287247</v>
      </c>
      <c r="GB36" s="7">
        <v>46919624.64300286</v>
      </c>
      <c r="GC36" s="7">
        <v>249675999.99999994</v>
      </c>
      <c r="GD36" s="7">
        <v>386302839273.92328</v>
      </c>
      <c r="GE36" s="7">
        <v>23941391390.728477</v>
      </c>
      <c r="GF36" s="7">
        <v>1446291182393.365</v>
      </c>
      <c r="GG36" s="7">
        <v>1327748654.6596859</v>
      </c>
      <c r="GH36" s="7">
        <v>7535259851.0359726</v>
      </c>
      <c r="GI36" s="7">
        <v>160400000</v>
      </c>
      <c r="GJ36" s="7">
        <v>30657030223.390274</v>
      </c>
      <c r="GK36" s="7">
        <v>574870407.4074074</v>
      </c>
      <c r="GL36" s="7">
        <v>1564958747054.9265</v>
      </c>
      <c r="GM36" s="7">
        <v>143654148545.12967</v>
      </c>
      <c r="GN36" s="7">
        <v>86545417718.26976</v>
      </c>
      <c r="GO36" s="7">
        <v>1673104493.7736871</v>
      </c>
      <c r="GP36" s="7">
        <v>10338679635.761589</v>
      </c>
      <c r="GQ36" s="7">
        <v>928250234223.78345</v>
      </c>
      <c r="GR36" s="7">
        <v>4108081847781.0459</v>
      </c>
      <c r="GS36" s="7">
        <v>835592816.31642437</v>
      </c>
      <c r="GT36" s="7">
        <v>2155921522718.8159</v>
      </c>
      <c r="GV36" s="7">
        <v>16486900186.567163</v>
      </c>
      <c r="GX36" s="7">
        <v>5625533410.3117628</v>
      </c>
      <c r="GZ36" s="7">
        <v>31655473663.834824</v>
      </c>
      <c r="HA36" s="7">
        <v>2574439973.1738749</v>
      </c>
      <c r="HC36" s="7">
        <v>3370842210.9095469</v>
      </c>
      <c r="HD36" s="7">
        <v>322326642.33576638</v>
      </c>
      <c r="HE36" s="7">
        <v>597234481572.26843</v>
      </c>
      <c r="HF36" s="7">
        <v>503962832199.25531</v>
      </c>
      <c r="HG36" s="7">
        <v>99461000</v>
      </c>
      <c r="HH36" s="7">
        <v>4043243535797.2451</v>
      </c>
      <c r="HI36" s="7">
        <v>2550195043.1034484</v>
      </c>
      <c r="HJ36" s="7">
        <v>2818280876.0761485</v>
      </c>
      <c r="HK36" s="7">
        <v>2709178326.7827063</v>
      </c>
      <c r="HM36" s="7">
        <v>291596156344.83472</v>
      </c>
      <c r="HO36" s="7">
        <v>768401634.15457308</v>
      </c>
      <c r="HQ36" s="7">
        <v>2394823061.9321203</v>
      </c>
      <c r="HR36" s="7">
        <v>1249944999.4205587</v>
      </c>
      <c r="HS36" s="7">
        <v>3263368410.0181322</v>
      </c>
      <c r="HT36" s="7">
        <v>2070647127.0380764</v>
      </c>
      <c r="HU36" s="7">
        <v>66894448545.122566</v>
      </c>
      <c r="HV36" s="7">
        <v>7457709121892.4404</v>
      </c>
      <c r="HW36" s="7">
        <v>3218475900.4804602</v>
      </c>
      <c r="HX36" s="7">
        <v>3070161471.0445051</v>
      </c>
      <c r="HY36" s="7">
        <v>1606581743.7849715</v>
      </c>
      <c r="HZ36" s="7">
        <v>15789003752.759382</v>
      </c>
      <c r="IA36" s="7">
        <v>1756454248.3660131</v>
      </c>
      <c r="IB36" s="7">
        <v>349037818106.31232</v>
      </c>
      <c r="IC36" s="7">
        <v>120579072750.59557</v>
      </c>
      <c r="ID36" s="7">
        <v>3660041666.6666665</v>
      </c>
      <c r="IF36" s="7">
        <v>46775067750.677505</v>
      </c>
      <c r="IG36" s="7">
        <v>21602686285516.527</v>
      </c>
      <c r="IH36" s="7">
        <v>12493107932.379713</v>
      </c>
      <c r="II36" s="7">
        <v>57746555835.785507</v>
      </c>
      <c r="IJ36" s="7">
        <v>51478304859.587891</v>
      </c>
      <c r="IK36" s="7">
        <v>8782585400</v>
      </c>
      <c r="IL36" s="7">
        <v>35158109999.497261</v>
      </c>
      <c r="IM36" s="7">
        <v>54368083953.111916</v>
      </c>
      <c r="IN36" s="7">
        <v>75907000</v>
      </c>
      <c r="IO36" s="7">
        <v>4974662909.999999</v>
      </c>
      <c r="IP36" s="7">
        <v>96045645026.178009</v>
      </c>
      <c r="IQ36" s="7">
        <v>138508748991.46262</v>
      </c>
      <c r="IR36" s="7">
        <v>36922456000</v>
      </c>
      <c r="IT36" s="7">
        <v>95019103603.042007</v>
      </c>
      <c r="IU36" s="7">
        <v>7249533620.3061399</v>
      </c>
      <c r="IW36" s="7">
        <v>2946262871.0779428</v>
      </c>
      <c r="IX36" s="7">
        <v>20957060229668.828</v>
      </c>
      <c r="IY36" s="7">
        <v>3694600399.8922482</v>
      </c>
      <c r="IZ36" s="7">
        <v>7156593653.8461533</v>
      </c>
      <c r="JA36" s="7">
        <v>26362894736.842106</v>
      </c>
      <c r="JB36" s="7">
        <v>435083713850.83716</v>
      </c>
      <c r="JC36" s="7">
        <v>1971525998.8768489</v>
      </c>
      <c r="JD36" s="7">
        <v>376239667456.95618</v>
      </c>
      <c r="JE36" s="7">
        <v>132967901424.38237</v>
      </c>
      <c r="JF36" s="7">
        <v>8881785938.480854</v>
      </c>
      <c r="JG36" s="7">
        <v>5678827998.8247023</v>
      </c>
      <c r="JH36" s="7">
        <v>60644572348.062881</v>
      </c>
      <c r="JI36" s="7">
        <v>410923236.18910187</v>
      </c>
      <c r="JJ36" s="7">
        <v>768812334.8017621</v>
      </c>
      <c r="JK36" s="7">
        <v>6938000000</v>
      </c>
      <c r="JO36" s="7">
        <v>298479274571.21777</v>
      </c>
      <c r="JQ36" s="7">
        <v>298956393687.86981</v>
      </c>
      <c r="JR36" s="7">
        <v>78946659813.394852</v>
      </c>
      <c r="JT36" s="7">
        <v>428794117.64705878</v>
      </c>
      <c r="JU36" s="7">
        <v>16452201100.960413</v>
      </c>
      <c r="JW36" s="7">
        <v>209950792712.69623</v>
      </c>
      <c r="JX36" s="7">
        <v>1357206995.7462435</v>
      </c>
      <c r="JZ36" s="7">
        <v>473916819.45382613</v>
      </c>
      <c r="KA36" s="7">
        <v>13695962019.208378</v>
      </c>
      <c r="KC36" s="7">
        <v>1463251055.4006779</v>
      </c>
      <c r="KD36" s="7">
        <v>883339627183.53918</v>
      </c>
      <c r="KE36" s="7">
        <v>931235788654.17896</v>
      </c>
      <c r="KF36" s="7">
        <v>1233496846.3349326</v>
      </c>
      <c r="KG36" s="7">
        <v>128889832382.81805</v>
      </c>
      <c r="KH36" s="7">
        <v>1646693642.1108849</v>
      </c>
      <c r="KI36" s="7">
        <v>3179225948.5811377</v>
      </c>
      <c r="KJ36" s="7">
        <v>1493678182537.1428</v>
      </c>
      <c r="KL36" s="7">
        <v>288793981432.88849</v>
      </c>
      <c r="KM36" s="7">
        <v>138489884.3930636</v>
      </c>
      <c r="KN36" s="7">
        <v>376239667456.95618</v>
      </c>
      <c r="KO36" s="7">
        <v>298956393687.86987</v>
      </c>
      <c r="KP36" s="7">
        <v>4669488516.3798103</v>
      </c>
      <c r="KQ36" s="7">
        <v>14608946896.483013</v>
      </c>
      <c r="KR36" s="7">
        <v>180169736363.63635</v>
      </c>
      <c r="KS36" s="7">
        <v>9630762.9538963698</v>
      </c>
      <c r="KT36" s="7">
        <v>4257702196.5386381</v>
      </c>
      <c r="KU36" s="7">
        <v>3220439044.1894865</v>
      </c>
      <c r="KV36" s="7">
        <v>65648559903.057068</v>
      </c>
      <c r="KW36" s="7">
        <v>3115112542376.6934</v>
      </c>
      <c r="KX36" s="7">
        <v>15002144584.366255</v>
      </c>
      <c r="KY36" s="7">
        <v>6878718000000</v>
      </c>
      <c r="KZ36" s="7">
        <v>13099013835.511147</v>
      </c>
      <c r="LA36" s="7">
        <v>286307814.81481487</v>
      </c>
      <c r="LB36" s="7">
        <v>58124193832.599113</v>
      </c>
      <c r="LD36" s="7">
        <v>1996000000</v>
      </c>
      <c r="LE36" s="7">
        <v>13180953965.685429</v>
      </c>
      <c r="LF36" s="7">
        <v>188080374.40060535</v>
      </c>
      <c r="LG36" s="7">
        <v>25834735037940.18</v>
      </c>
      <c r="LH36" s="7">
        <v>133122897.19626167</v>
      </c>
      <c r="LJ36" s="7">
        <v>5368270614.8468018</v>
      </c>
      <c r="LK36" s="7">
        <v>134309759157.81743</v>
      </c>
      <c r="LL36" s="7">
        <v>3273237853.3568902</v>
      </c>
      <c r="LM36" s="7">
        <v>6563813300</v>
      </c>
    </row>
    <row r="37" spans="1:325" s="7" customFormat="1" x14ac:dyDescent="0.3">
      <c r="A37" s="7" t="s">
        <v>132</v>
      </c>
      <c r="B37" s="7" t="s">
        <v>63</v>
      </c>
      <c r="C37" s="7">
        <v>9522746719.2161427</v>
      </c>
      <c r="D37" s="7">
        <v>10712712465.052166</v>
      </c>
      <c r="E37" s="7">
        <v>11879982758.561916</v>
      </c>
      <c r="F37" s="7">
        <v>13063643795.788443</v>
      </c>
      <c r="G37" s="7">
        <v>14480556571.547604</v>
      </c>
      <c r="H37" s="7">
        <v>15346741669.757538</v>
      </c>
      <c r="I37" s="7">
        <v>16480058704.853127</v>
      </c>
      <c r="J37" s="7">
        <v>17740013179.259995</v>
      </c>
      <c r="K37" s="7">
        <v>18942729779.100044</v>
      </c>
      <c r="L37" s="7">
        <v>20524886616.478863</v>
      </c>
      <c r="W37" s="7">
        <v>118710309542.28084</v>
      </c>
      <c r="X37" s="7">
        <v>108721034568.78119</v>
      </c>
      <c r="Y37" s="7">
        <v>111431738019.01196</v>
      </c>
      <c r="Z37" s="7">
        <v>111035571006.62189</v>
      </c>
      <c r="AA37" s="7">
        <v>106019113631.52744</v>
      </c>
      <c r="AB37" s="7">
        <v>107496240242.56236</v>
      </c>
      <c r="AC37" s="7">
        <v>154095512368.66974</v>
      </c>
      <c r="AD37" s="7">
        <v>192981619165.77252</v>
      </c>
      <c r="AE37" s="7">
        <v>208774024533.58847</v>
      </c>
      <c r="AF37" s="7">
        <v>201572650956.65994</v>
      </c>
      <c r="AG37" s="7">
        <v>257420293190.32538</v>
      </c>
      <c r="AH37" s="7">
        <v>260459896582.98468</v>
      </c>
      <c r="AI37" s="7">
        <v>271133679206.3718</v>
      </c>
      <c r="AJ37" s="7">
        <v>263691005481.86249</v>
      </c>
      <c r="AK37" s="7">
        <v>291913801052.86249</v>
      </c>
      <c r="AL37" s="7">
        <v>341759012938.68921</v>
      </c>
      <c r="AM37" s="7">
        <v>329619351051.77997</v>
      </c>
      <c r="AN37" s="7">
        <v>286604024805.34692</v>
      </c>
      <c r="AO37" s="7">
        <v>294977518761.20844</v>
      </c>
      <c r="AP37" s="7">
        <v>289884127679.40356</v>
      </c>
      <c r="AQ37" s="7">
        <v>271659728209.37943</v>
      </c>
      <c r="AR37" s="7">
        <v>278628772872.71863</v>
      </c>
      <c r="AS37" s="7">
        <v>301127808995.25214</v>
      </c>
      <c r="AT37" s="7">
        <v>351982634291.23041</v>
      </c>
      <c r="AU37" s="7">
        <v>393541693928.4278</v>
      </c>
      <c r="AV37" s="7">
        <v>407535656039.19049</v>
      </c>
      <c r="AW37" s="7">
        <v>429195591242.62244</v>
      </c>
      <c r="AX37" s="7">
        <v>477407802315.89471</v>
      </c>
      <c r="AY37" s="7">
        <v>551546962699.65845</v>
      </c>
      <c r="AZ37" s="7">
        <v>539528229942.10089</v>
      </c>
      <c r="BA37" s="7">
        <v>581208562423.37427</v>
      </c>
      <c r="BB37" s="7">
        <v>696278717728.13684</v>
      </c>
      <c r="BC37" s="7">
        <v>665054050620.78516</v>
      </c>
      <c r="BD37" s="7">
        <v>684835034384.32727</v>
      </c>
      <c r="BE37" s="7">
        <v>702705544908.58276</v>
      </c>
      <c r="BF37" s="7">
        <v>670789928809.88159</v>
      </c>
      <c r="BG37" s="7">
        <v>659827235193.83032</v>
      </c>
      <c r="BI37" s="7" t="s">
        <v>38</v>
      </c>
      <c r="BJ37" s="7">
        <v>1330167597.7653632</v>
      </c>
      <c r="BL37" s="7">
        <v>4059352153.0536776</v>
      </c>
      <c r="BM37" s="7">
        <v>1985673798.1025815</v>
      </c>
      <c r="BN37" s="7">
        <v>1017549124.332381</v>
      </c>
      <c r="BO37" s="7">
        <v>487526906280.52618</v>
      </c>
      <c r="BP37" s="7">
        <v>59305093979.84201</v>
      </c>
      <c r="BQ37" s="7">
        <v>257440000000</v>
      </c>
      <c r="BR37" s="7">
        <v>1315158670.4797065</v>
      </c>
      <c r="BT37" s="7">
        <v>589429592.5925926</v>
      </c>
      <c r="BU37" s="7">
        <v>323216879972.32794</v>
      </c>
      <c r="BV37" s="7">
        <v>203044926876.27997</v>
      </c>
      <c r="BW37" s="7">
        <v>3313739673.5473762</v>
      </c>
      <c r="BX37" s="7">
        <v>925030590.15368295</v>
      </c>
      <c r="BY37" s="7">
        <v>246195171328.67133</v>
      </c>
      <c r="BZ37" s="7">
        <v>1598075932.3543191</v>
      </c>
      <c r="CA37" s="7">
        <v>1895290964.8082888</v>
      </c>
      <c r="CB37" s="7">
        <v>33768662171.223274</v>
      </c>
      <c r="CC37" s="7">
        <v>9697416974.1697426</v>
      </c>
      <c r="CD37" s="7">
        <v>5567553457.4468079</v>
      </c>
      <c r="CE37" s="7">
        <v>3259000000</v>
      </c>
      <c r="CF37" s="7">
        <v>1255802469.1358023</v>
      </c>
      <c r="CG37" s="7">
        <v>14932192010.741859</v>
      </c>
      <c r="CH37" s="7">
        <v>580863700</v>
      </c>
      <c r="CI37" s="7">
        <v>1867160064</v>
      </c>
      <c r="CJ37" s="7">
        <v>5981244886.9170008</v>
      </c>
      <c r="CK37" s="7">
        <v>558111997497.2627</v>
      </c>
      <c r="CL37" s="7">
        <v>2151285060.4914088</v>
      </c>
      <c r="CM37" s="7">
        <v>4087337959.93191</v>
      </c>
      <c r="CN37" s="7">
        <v>270801565.18967164</v>
      </c>
      <c r="CO37" s="7">
        <v>4259330999.0315127</v>
      </c>
      <c r="CP37" s="7">
        <v>851174350.64940917</v>
      </c>
      <c r="CQ37" s="7">
        <v>578139279437.60986</v>
      </c>
      <c r="CR37" s="7">
        <v>310702556423.3064</v>
      </c>
      <c r="CS37" s="7">
        <v>291913801052.86249</v>
      </c>
      <c r="CU37" s="7">
        <v>57008425295.8256</v>
      </c>
      <c r="CV37" s="7">
        <v>564325246266.83838</v>
      </c>
      <c r="CW37" s="7">
        <v>8313557450.2521324</v>
      </c>
      <c r="CX37" s="7">
        <v>9220470913.3276596</v>
      </c>
      <c r="CY37" s="7">
        <v>5820383305.5466805</v>
      </c>
      <c r="CZ37" s="7">
        <v>1769365438.8715479</v>
      </c>
      <c r="DA37" s="7">
        <v>81703500846.036377</v>
      </c>
      <c r="DB37" s="7">
        <v>185761822.56048769</v>
      </c>
      <c r="DC37" s="7">
        <v>406580652.3305369</v>
      </c>
      <c r="DD37" s="7">
        <v>10432619390.360912</v>
      </c>
      <c r="DE37" s="7">
        <v>19289595454.144241</v>
      </c>
      <c r="DF37" s="7">
        <v>28448326756.756756</v>
      </c>
      <c r="DI37" s="7">
        <v>7425703928.5714293</v>
      </c>
      <c r="DJ37" s="7">
        <v>47364869195.761681</v>
      </c>
      <c r="DK37" s="7">
        <v>2205966011811.498</v>
      </c>
      <c r="DL37" s="7">
        <v>491689220.74487537</v>
      </c>
      <c r="DM37" s="7">
        <v>215459259.25925925</v>
      </c>
      <c r="DN37" s="7">
        <v>156162311731.59766</v>
      </c>
      <c r="DO37" s="7">
        <v>14511134920.63492</v>
      </c>
      <c r="DP37" s="7">
        <v>42542571305.513565</v>
      </c>
      <c r="DQ37" s="7">
        <v>1064785347623.5449</v>
      </c>
      <c r="DR37" s="7">
        <v>2408912031539.9019</v>
      </c>
      <c r="DS37" s="7">
        <v>7302165972072.6904</v>
      </c>
      <c r="DT37" s="7">
        <v>727687093069.71826</v>
      </c>
      <c r="DU37" s="7">
        <v>9400417935058.6426</v>
      </c>
      <c r="DV37" s="7">
        <v>22708673336.668331</v>
      </c>
      <c r="DW37" s="7">
        <v>51897983392.645317</v>
      </c>
      <c r="DX37" s="7">
        <v>6515506760178.5244</v>
      </c>
      <c r="DY37" s="7">
        <v>531688311.6883117</v>
      </c>
      <c r="DZ37" s="7">
        <v>529121577319.58759</v>
      </c>
      <c r="EB37" s="7">
        <v>6927950564.5565681</v>
      </c>
      <c r="EC37" s="7">
        <v>8298433649328.5811</v>
      </c>
      <c r="EE37" s="7">
        <v>103321570859.41946</v>
      </c>
      <c r="EF37" s="7">
        <v>1825285158.117615</v>
      </c>
      <c r="EG37" s="7">
        <v>1401636342155.0093</v>
      </c>
      <c r="EI37" s="7">
        <v>202500000</v>
      </c>
      <c r="EJ37" s="7">
        <v>4190819314.029582</v>
      </c>
      <c r="EK37" s="7">
        <v>1140489745944.2915</v>
      </c>
      <c r="EL37" s="7">
        <v>2513870586.733439</v>
      </c>
      <c r="EM37" s="7">
        <v>5444560669.4560671</v>
      </c>
      <c r="EO37" s="7">
        <v>3383218922.7933645</v>
      </c>
      <c r="EP37" s="7">
        <v>746491692.58385694</v>
      </c>
      <c r="EQ37" s="7">
        <v>235619994.75907406</v>
      </c>
      <c r="ER37" s="7">
        <v>100807001.81392558</v>
      </c>
      <c r="ES37" s="7">
        <v>116601802106.74158</v>
      </c>
      <c r="ET37" s="7">
        <v>325111808.14814812</v>
      </c>
      <c r="EU37" s="7">
        <v>1005879948.4325378</v>
      </c>
      <c r="EV37" s="7">
        <v>12983235568.229239</v>
      </c>
      <c r="EX37" s="7">
        <v>540874934.20101225</v>
      </c>
      <c r="EY37" s="7">
        <v>23254026236887.191</v>
      </c>
      <c r="EZ37" s="7">
        <v>135812069768.64554</v>
      </c>
      <c r="FA37" s="7">
        <v>3432356578.8221865</v>
      </c>
      <c r="FB37" s="7">
        <v>110357996127.29492</v>
      </c>
      <c r="FD37" s="7">
        <v>2167569095.1174645</v>
      </c>
      <c r="FE37" s="7">
        <v>43039008829.765877</v>
      </c>
      <c r="FF37" s="7">
        <v>4343949156521.6162</v>
      </c>
      <c r="FG37" s="7">
        <v>4630909142576.2813</v>
      </c>
      <c r="FH37" s="7">
        <v>285802386263.91675</v>
      </c>
      <c r="FI37" s="7">
        <v>117901745281.70961</v>
      </c>
      <c r="FJ37" s="7">
        <v>176892143931.50528</v>
      </c>
      <c r="FK37" s="7">
        <v>167877722801.34412</v>
      </c>
      <c r="FM37" s="7">
        <v>322909902308.89209</v>
      </c>
      <c r="FO37" s="7">
        <v>57154150176.678444</v>
      </c>
      <c r="FP37" s="7">
        <v>71841461172.596405</v>
      </c>
      <c r="FR37" s="7">
        <v>6441621297.7736597</v>
      </c>
      <c r="FS37" s="7">
        <v>74669719504.500015</v>
      </c>
      <c r="FT37" s="7">
        <v>1095590837536.0231</v>
      </c>
      <c r="FU37" s="7">
        <v>4907861405.8275757</v>
      </c>
      <c r="FV37" s="7">
        <v>6237739516.2444544</v>
      </c>
      <c r="FW37" s="7">
        <v>4907039384469.6777</v>
      </c>
      <c r="FX37" s="7">
        <v>21250839258.090054</v>
      </c>
      <c r="FY37" s="7">
        <v>7148145375.7854509</v>
      </c>
      <c r="FZ37" s="7">
        <v>1681006993.0069928</v>
      </c>
      <c r="GA37" s="7">
        <v>2791435272.2576509</v>
      </c>
      <c r="GB37" s="7">
        <v>54832577.862260565</v>
      </c>
      <c r="GC37" s="7">
        <v>277567259.25925922</v>
      </c>
      <c r="GD37" s="7">
        <v>455602962225.40295</v>
      </c>
      <c r="GE37" s="7">
        <v>24848483838.383839</v>
      </c>
      <c r="GF37" s="7">
        <v>1663902703398.574</v>
      </c>
      <c r="GG37" s="7">
        <v>1543606345.1168365</v>
      </c>
      <c r="GH37" s="7">
        <v>9599127049.9375038</v>
      </c>
      <c r="GI37" s="7">
        <v>132199999.99999999</v>
      </c>
      <c r="GJ37" s="7">
        <v>28607921928.817451</v>
      </c>
      <c r="GK37" s="7">
        <v>600005555.55555558</v>
      </c>
      <c r="GL37" s="7">
        <v>1797150601776.675</v>
      </c>
      <c r="GM37" s="7">
        <v>134056722134.95174</v>
      </c>
      <c r="GN37" s="7">
        <v>73004355880.146957</v>
      </c>
      <c r="GO37" s="7">
        <v>1948118227.6815093</v>
      </c>
      <c r="GP37" s="7">
        <v>11717604208.822338</v>
      </c>
      <c r="GQ37" s="7">
        <v>1008393895038.7871</v>
      </c>
      <c r="GR37" s="7">
        <v>4454438133064.8994</v>
      </c>
      <c r="GS37" s="7">
        <v>878250452.8157177</v>
      </c>
      <c r="GT37" s="7">
        <v>2468839439581.459</v>
      </c>
      <c r="GV37" s="7">
        <v>18325791415.481071</v>
      </c>
      <c r="GX37" s="7">
        <v>6265844252.1010513</v>
      </c>
      <c r="GZ37" s="7">
        <v>35604137422.579597</v>
      </c>
      <c r="HA37" s="7">
        <v>2720297738.9390364</v>
      </c>
      <c r="HC37" s="7">
        <v>2977040722.4705734</v>
      </c>
      <c r="HD37" s="7">
        <v>355884383.08886969</v>
      </c>
      <c r="HE37" s="7">
        <v>621835421140.16541</v>
      </c>
      <c r="HF37" s="7">
        <v>527318753518.41425</v>
      </c>
      <c r="HG37" s="7">
        <v>108071000</v>
      </c>
      <c r="HH37" s="7">
        <v>4402360060455.0283</v>
      </c>
      <c r="HI37" s="7">
        <v>3381270207.8521943</v>
      </c>
      <c r="HJ37" s="7">
        <v>2081846482.7477145</v>
      </c>
      <c r="HK37" s="7">
        <v>2998570146.5409522</v>
      </c>
      <c r="HM37" s="7">
        <v>299033433705.30432</v>
      </c>
      <c r="HO37" s="7">
        <v>925817092.217484</v>
      </c>
      <c r="HQ37" s="7">
        <v>2460670287.7370744</v>
      </c>
      <c r="HR37" s="7">
        <v>1315932644.9524579</v>
      </c>
      <c r="HS37" s="7">
        <v>3558137040.3777199</v>
      </c>
      <c r="HT37" s="7">
        <v>1181801919.6683304</v>
      </c>
      <c r="HU37" s="7">
        <v>74477975918.30513</v>
      </c>
      <c r="HV37" s="7">
        <v>7888761439501.6123</v>
      </c>
      <c r="HW37" s="7">
        <v>3636645995.268671</v>
      </c>
      <c r="HX37" s="7">
        <v>3038727617.0390053</v>
      </c>
      <c r="HY37" s="7">
        <v>1563207224.650656</v>
      </c>
      <c r="HZ37" s="7">
        <v>18086400535.57766</v>
      </c>
      <c r="IA37" s="7">
        <v>3863185119.0476193</v>
      </c>
      <c r="IB37" s="7">
        <v>374291430318.44049</v>
      </c>
      <c r="IC37" s="7">
        <v>127131461119.92746</v>
      </c>
      <c r="ID37" s="7">
        <v>4066775510.2040815</v>
      </c>
      <c r="IF37" s="7">
        <v>55315342817.021797</v>
      </c>
      <c r="IG37" s="7">
        <v>23066746233125.238</v>
      </c>
      <c r="IH37" s="7">
        <v>12918855656.697012</v>
      </c>
      <c r="II37" s="7">
        <v>60482828187.535629</v>
      </c>
      <c r="IJ37" s="7">
        <v>51894781281.891891</v>
      </c>
      <c r="IK37" s="7">
        <v>9365289800</v>
      </c>
      <c r="IL37" s="7">
        <v>44882079766.891273</v>
      </c>
      <c r="IM37" s="7">
        <v>64084460124.464363</v>
      </c>
      <c r="IN37" s="7">
        <v>83527000</v>
      </c>
      <c r="IO37" s="7">
        <v>5502648500.0000038</v>
      </c>
      <c r="IP37" s="7">
        <v>110803391516.6982</v>
      </c>
      <c r="IQ37" s="7">
        <v>126874724056.41292</v>
      </c>
      <c r="IR37" s="7">
        <v>39690630000</v>
      </c>
      <c r="IT37" s="7">
        <v>99698453260.869568</v>
      </c>
      <c r="IU37" s="7">
        <v>7870982170.9821711</v>
      </c>
      <c r="IV37" s="7">
        <v>2843300000</v>
      </c>
      <c r="IW37" s="7">
        <v>3395405058.9748197</v>
      </c>
      <c r="IX37" s="7">
        <v>22429029383135.699</v>
      </c>
      <c r="IY37" s="7">
        <v>3522272321.4076638</v>
      </c>
      <c r="IZ37" s="7">
        <v>7374450769.2307701</v>
      </c>
      <c r="JA37" s="7">
        <v>30074440483.383686</v>
      </c>
      <c r="JB37" s="7">
        <v>395077301248.46368</v>
      </c>
      <c r="JC37" s="7">
        <v>753636370.4545455</v>
      </c>
      <c r="JD37" s="7">
        <v>426649315426.75415</v>
      </c>
      <c r="JE37" s="7">
        <v>135174886501.23363</v>
      </c>
      <c r="JF37" s="7">
        <v>12794192334.254143</v>
      </c>
      <c r="JG37" s="7">
        <v>3877196914.939661</v>
      </c>
      <c r="JH37" s="7">
        <v>73777792326.829895</v>
      </c>
      <c r="JI37" s="7">
        <v>464756638.51248711</v>
      </c>
      <c r="JJ37" s="7">
        <v>911915970.68348372</v>
      </c>
      <c r="JK37" s="7">
        <v>8085600000</v>
      </c>
      <c r="JO37" s="7">
        <v>291189045365.33313</v>
      </c>
      <c r="JQ37" s="7">
        <v>291679005862.2207</v>
      </c>
      <c r="JR37" s="7">
        <v>83179982124.932205</v>
      </c>
      <c r="JT37" s="7">
        <v>605492537.31343269</v>
      </c>
      <c r="JU37" s="7">
        <v>20079363625.578362</v>
      </c>
      <c r="JW37" s="7">
        <v>226079963711.76776</v>
      </c>
      <c r="JX37" s="7">
        <v>1419293454.9960573</v>
      </c>
      <c r="JZ37" s="7">
        <v>486451204.55714232</v>
      </c>
      <c r="KA37" s="7">
        <v>10122020000</v>
      </c>
      <c r="KC37" s="7">
        <v>1179837954.721925</v>
      </c>
      <c r="KD37" s="7">
        <v>1062584414819.7719</v>
      </c>
      <c r="KE37" s="7">
        <v>837243545767.9967</v>
      </c>
      <c r="KF37" s="7">
        <v>982624324.50589848</v>
      </c>
      <c r="KG37" s="7">
        <v>146683499005.96423</v>
      </c>
      <c r="KH37" s="7">
        <v>1346074611.4779222</v>
      </c>
      <c r="KI37" s="7">
        <v>2561118608.3551626</v>
      </c>
      <c r="KJ37" s="7">
        <v>1715751583151.9436</v>
      </c>
      <c r="KL37" s="7">
        <v>296159788194.10901</v>
      </c>
      <c r="KM37" s="7">
        <v>193775943.03893349</v>
      </c>
      <c r="KN37" s="7">
        <v>426649315426.75415</v>
      </c>
      <c r="KO37" s="7">
        <v>291679005862.22076</v>
      </c>
      <c r="KP37" s="7">
        <v>4947205860.0145149</v>
      </c>
      <c r="KQ37" s="7">
        <v>15632463424.27837</v>
      </c>
      <c r="KR37" s="7">
        <v>130690172297.29729</v>
      </c>
      <c r="KS37" s="7">
        <v>10886825.559292294</v>
      </c>
      <c r="KT37" s="7">
        <v>4510846967.8742008</v>
      </c>
      <c r="KU37" s="7">
        <v>3990430446.7121596</v>
      </c>
      <c r="KV37" s="7">
        <v>52549555149.197777</v>
      </c>
      <c r="KW37" s="7">
        <v>3394104181360.4233</v>
      </c>
      <c r="KX37" s="7">
        <v>17474578502.434616</v>
      </c>
      <c r="KY37" s="7">
        <v>7308755000000</v>
      </c>
      <c r="KZ37" s="7">
        <v>12899156990.615555</v>
      </c>
      <c r="LA37" s="7">
        <v>289438481.48148143</v>
      </c>
      <c r="LB37" s="7">
        <v>56531046464.646469</v>
      </c>
      <c r="LE37" s="7">
        <v>16286434068.483353</v>
      </c>
      <c r="LF37" s="7">
        <v>219260341.05064216</v>
      </c>
      <c r="LG37" s="7">
        <v>27740746941930.633</v>
      </c>
      <c r="LH37" s="7">
        <v>221098106.50887573</v>
      </c>
      <c r="LJ37" s="7">
        <v>4167356037.1517029</v>
      </c>
      <c r="LK37" s="7">
        <v>139752450152.0784</v>
      </c>
      <c r="LL37" s="7">
        <v>3656647744.2485809</v>
      </c>
      <c r="LM37" s="7">
        <v>6890675000</v>
      </c>
    </row>
    <row r="38" spans="1:325" s="7" customFormat="1" x14ac:dyDescent="0.3">
      <c r="A38" s="7" t="s">
        <v>134</v>
      </c>
      <c r="B38" s="7" t="s">
        <v>63</v>
      </c>
      <c r="AO38" s="7">
        <v>5945677376.6147728</v>
      </c>
      <c r="AP38" s="7">
        <v>6262740656.8516426</v>
      </c>
      <c r="AQ38" s="7">
        <v>6439703434.7102432</v>
      </c>
      <c r="AR38" s="7">
        <v>6232906290.4851017</v>
      </c>
      <c r="AS38" s="7">
        <v>6663669064.7482014</v>
      </c>
      <c r="AT38" s="7">
        <v>7332244897.9591827</v>
      </c>
      <c r="AU38" s="7">
        <v>8553643354.0827532</v>
      </c>
      <c r="AV38" s="7">
        <v>8827272727.2727261</v>
      </c>
      <c r="AW38" s="7">
        <v>9676172953.0818768</v>
      </c>
      <c r="AX38" s="7">
        <v>11514605842.336935</v>
      </c>
      <c r="BI38" s="7" t="s">
        <v>39</v>
      </c>
      <c r="BJ38" s="7">
        <v>1320670391.0614524</v>
      </c>
      <c r="BL38" s="7">
        <v>5039552482.4277792</v>
      </c>
      <c r="BM38" s="7">
        <v>2424499009.1426411</v>
      </c>
      <c r="BN38" s="7">
        <v>1178738991.1929545</v>
      </c>
      <c r="BO38" s="7">
        <v>523759898288.29254</v>
      </c>
      <c r="BP38" s="7">
        <v>65743666575.864891</v>
      </c>
      <c r="BQ38" s="7">
        <v>258031750000</v>
      </c>
      <c r="BR38" s="7">
        <v>1468317350.0234261</v>
      </c>
      <c r="BT38" s="7">
        <v>577280740.74074066</v>
      </c>
      <c r="BU38" s="7">
        <v>368391743391.74341</v>
      </c>
      <c r="BV38" s="7">
        <v>240457622492.15231</v>
      </c>
      <c r="BW38" s="7">
        <v>3052467522.3610435</v>
      </c>
      <c r="BX38" s="7">
        <v>1000428393.885281</v>
      </c>
      <c r="BY38" s="7">
        <v>289567597153.80408</v>
      </c>
      <c r="BZ38" s="7">
        <v>2169627250.9337907</v>
      </c>
      <c r="CA38" s="7">
        <v>2379518099.226603</v>
      </c>
      <c r="CB38" s="7">
        <v>37939748051.387848</v>
      </c>
      <c r="CC38" s="7">
        <v>13063422619.047619</v>
      </c>
      <c r="CD38" s="7">
        <v>5849467819.1489363</v>
      </c>
      <c r="CE38" s="7">
        <v>3429000000</v>
      </c>
      <c r="CF38" s="7">
        <v>1866572953.736655</v>
      </c>
      <c r="CG38" s="7">
        <v>13972630803.581703</v>
      </c>
      <c r="CH38" s="7">
        <v>620140400</v>
      </c>
      <c r="CI38" s="7">
        <v>2030749952</v>
      </c>
      <c r="CJ38" s="7">
        <v>6715220507.0516424</v>
      </c>
      <c r="CK38" s="7">
        <v>785643456467.25513</v>
      </c>
      <c r="CL38" s="7">
        <v>2261996995.1851487</v>
      </c>
      <c r="CM38" s="7">
        <v>4734020036.6868906</v>
      </c>
      <c r="CN38" s="7">
        <v>303053462.84304661</v>
      </c>
      <c r="CO38" s="7">
        <v>4730611067.0225811</v>
      </c>
      <c r="CP38" s="7">
        <v>1115389731.7911868</v>
      </c>
      <c r="CQ38" s="7">
        <v>604031623433.40137</v>
      </c>
      <c r="CR38" s="7">
        <v>386114777052.7395</v>
      </c>
      <c r="CS38" s="7">
        <v>341759012938.68921</v>
      </c>
      <c r="CU38" s="7">
        <v>73447063319.303375</v>
      </c>
      <c r="CV38" s="7">
        <v>734548001963.90723</v>
      </c>
      <c r="CW38" s="7">
        <v>11000146839.497032</v>
      </c>
      <c r="CX38" s="7">
        <v>8733231184.3475513</v>
      </c>
      <c r="CY38" s="7">
        <v>5643439262.2173452</v>
      </c>
      <c r="CZ38" s="7">
        <v>2116003868.1792827</v>
      </c>
      <c r="DA38" s="7">
        <v>92507279383.038727</v>
      </c>
      <c r="DB38" s="7">
        <v>231896229.56262884</v>
      </c>
      <c r="DC38" s="7">
        <v>487148993.53310871</v>
      </c>
      <c r="DD38" s="7">
        <v>11513472693.870735</v>
      </c>
      <c r="DE38" s="7">
        <v>21134882108.624889</v>
      </c>
      <c r="DF38" s="7">
        <v>30429803651.2192</v>
      </c>
      <c r="DI38" s="7">
        <v>9826778783.9586029</v>
      </c>
      <c r="DJ38" s="7">
        <v>59537113790.504898</v>
      </c>
      <c r="DK38" s="7">
        <v>2591620035485.1919</v>
      </c>
      <c r="DL38" s="7">
        <v>497723960.58991337</v>
      </c>
      <c r="DM38" s="7">
        <v>224037037.03703701</v>
      </c>
      <c r="DN38" s="7">
        <v>185006961302.29901</v>
      </c>
      <c r="DO38" s="7">
        <v>16358496124.03101</v>
      </c>
      <c r="DP38" s="7">
        <v>41764052457.881378</v>
      </c>
      <c r="DQ38" s="7">
        <v>1314212366696.8586</v>
      </c>
      <c r="DR38" s="7">
        <v>2468961701917.0283</v>
      </c>
      <c r="DS38" s="7">
        <v>8297217618291.415</v>
      </c>
      <c r="DT38" s="7">
        <v>776931366529.15564</v>
      </c>
      <c r="DU38" s="7">
        <v>10827903895370.213</v>
      </c>
      <c r="DV38" s="7">
        <v>24432884442.221107</v>
      </c>
      <c r="DW38" s="7">
        <v>60159245060.454155</v>
      </c>
      <c r="DX38" s="7">
        <v>7520106864481.8574</v>
      </c>
      <c r="DY38" s="7">
        <v>578015625</v>
      </c>
      <c r="DZ38" s="7">
        <v>612939685081.39844</v>
      </c>
      <c r="EA38" s="7">
        <v>4373665145.5546818</v>
      </c>
      <c r="EB38" s="7">
        <v>7663984567.9012346</v>
      </c>
      <c r="EC38" s="7">
        <v>9610497311406.1855</v>
      </c>
      <c r="EE38" s="7">
        <v>134199346405.22874</v>
      </c>
      <c r="EF38" s="7">
        <v>1970347720.9699209</v>
      </c>
      <c r="EG38" s="7">
        <v>1609892232882.1133</v>
      </c>
      <c r="EI38" s="7">
        <v>222103600</v>
      </c>
      <c r="EJ38" s="7">
        <v>4958845906.3476915</v>
      </c>
      <c r="EK38" s="7">
        <v>1320255641470.7273</v>
      </c>
      <c r="EL38" s="7">
        <v>2693731865.9703641</v>
      </c>
      <c r="EM38" s="7">
        <v>6465137614.6788988</v>
      </c>
      <c r="EO38" s="7">
        <v>3693753379.0599155</v>
      </c>
      <c r="EP38" s="7">
        <v>785996982.49216807</v>
      </c>
      <c r="EQ38" s="7">
        <v>253966919.93983826</v>
      </c>
      <c r="ER38" s="7">
        <v>141853368.25681502</v>
      </c>
      <c r="ES38" s="7">
        <v>136878366230.328</v>
      </c>
      <c r="ET38" s="7">
        <v>342172523.7037037</v>
      </c>
      <c r="EU38" s="7">
        <v>1208946165.9288876</v>
      </c>
      <c r="EV38" s="7">
        <v>14655487455.733305</v>
      </c>
      <c r="EX38" s="7">
        <v>621626785.91549301</v>
      </c>
      <c r="EY38" s="7">
        <v>25821731647652.332</v>
      </c>
      <c r="EZ38" s="7">
        <v>144652912433.10324</v>
      </c>
      <c r="FA38" s="7">
        <v>3911053180.396246</v>
      </c>
      <c r="FB38" s="7">
        <v>126157292697.29677</v>
      </c>
      <c r="FC38" s="7">
        <v>22387561845.224438</v>
      </c>
      <c r="FD38" s="7">
        <v>2813313281.8071523</v>
      </c>
      <c r="FE38" s="7">
        <v>46288369007.458832</v>
      </c>
      <c r="FF38" s="7">
        <v>4877267746933.749</v>
      </c>
      <c r="FG38" s="7">
        <v>5209713498619.0029</v>
      </c>
      <c r="FH38" s="7">
        <v>331562738922.1366</v>
      </c>
      <c r="FI38" s="7">
        <v>139685272955.96097</v>
      </c>
      <c r="FJ38" s="7">
        <v>202132028723.11533</v>
      </c>
      <c r="FK38" s="7">
        <v>191639298395.64734</v>
      </c>
      <c r="FL38" s="7">
        <v>914727080.64326799</v>
      </c>
      <c r="FM38" s="7">
        <v>355475984177.45099</v>
      </c>
      <c r="FO38" s="7">
        <v>69208232323.232315</v>
      </c>
      <c r="FP38" s="7">
        <v>96419225743.673676</v>
      </c>
      <c r="FR38" s="7">
        <v>7181787873.8694458</v>
      </c>
      <c r="FS38" s="7">
        <v>99968784246.006714</v>
      </c>
      <c r="FT38" s="7">
        <v>1170787357066.4448</v>
      </c>
      <c r="FU38" s="7">
        <v>5779285207.9207907</v>
      </c>
      <c r="FV38" s="7">
        <v>6727446632.4200926</v>
      </c>
      <c r="FW38" s="7">
        <v>5449116304981.0967</v>
      </c>
      <c r="FX38" s="7">
        <v>20374307047.114986</v>
      </c>
      <c r="FY38" s="7">
        <v>9046326059.9885654</v>
      </c>
      <c r="FZ38" s="7">
        <v>1661018518.5185184</v>
      </c>
      <c r="GA38" s="7">
        <v>3441205692.9038839</v>
      </c>
      <c r="GB38" s="7">
        <v>56338028.169014089</v>
      </c>
      <c r="GC38" s="7">
        <v>299699666.66666663</v>
      </c>
      <c r="GD38" s="7">
        <v>556130926912.75427</v>
      </c>
      <c r="GE38" s="7">
        <v>27191689008.042896</v>
      </c>
      <c r="GF38" s="7">
        <v>1760538940825.7834</v>
      </c>
      <c r="GG38" s="7">
        <v>1763536304.5396364</v>
      </c>
      <c r="GH38" s="7">
        <v>11718795528.493893</v>
      </c>
      <c r="GI38" s="7">
        <v>134800000</v>
      </c>
      <c r="GJ38" s="7">
        <v>25544128198.995453</v>
      </c>
      <c r="GK38" s="7">
        <v>640449518.51851845</v>
      </c>
      <c r="GL38" s="7">
        <v>1916099987786.127</v>
      </c>
      <c r="GM38" s="7">
        <v>152708087751.6416</v>
      </c>
      <c r="GN38" s="7">
        <v>84186096134.220779</v>
      </c>
      <c r="GO38" s="7">
        <v>2428461395.3488369</v>
      </c>
      <c r="GP38" s="7">
        <v>13029697560.975609</v>
      </c>
      <c r="GQ38" s="7">
        <v>1132835750025.1023</v>
      </c>
      <c r="GR38" s="7">
        <v>4983280097683.2949</v>
      </c>
      <c r="GS38" s="7">
        <v>1001889845.5806953</v>
      </c>
      <c r="GT38" s="7">
        <v>3032807637402.4658</v>
      </c>
      <c r="GU38" s="7">
        <v>7870782260.5169792</v>
      </c>
      <c r="GV38" s="7">
        <v>21588170498.08429</v>
      </c>
      <c r="GW38" s="7">
        <v>5788368511.1237879</v>
      </c>
      <c r="GX38" s="7">
        <v>6996034036.9989204</v>
      </c>
      <c r="GZ38" s="7">
        <v>39030285468.384079</v>
      </c>
      <c r="HA38" s="7">
        <v>3130270918.7906127</v>
      </c>
      <c r="HB38" s="7">
        <v>1752975841.3591602</v>
      </c>
      <c r="HC38" s="7">
        <v>3159901231.9746795</v>
      </c>
      <c r="HD38" s="7">
        <v>398988954.97026342</v>
      </c>
      <c r="HE38" s="7">
        <v>708396338042.24414</v>
      </c>
      <c r="HF38" s="7">
        <v>343792792161.26117</v>
      </c>
      <c r="HG38" s="7">
        <v>120230000</v>
      </c>
      <c r="HH38" s="7">
        <v>4922821848492.2529</v>
      </c>
      <c r="HI38" s="7">
        <v>4449375346.4566927</v>
      </c>
      <c r="HJ38" s="7">
        <v>2706425298.3681808</v>
      </c>
      <c r="HK38" s="7">
        <v>3439931906.6147857</v>
      </c>
      <c r="HM38" s="7">
        <v>341005087325.93671</v>
      </c>
      <c r="HO38" s="7">
        <v>1452165005.2384031</v>
      </c>
      <c r="HQ38" s="7">
        <v>2521738759.5888476</v>
      </c>
      <c r="HR38" s="7">
        <v>1415296704.1181185</v>
      </c>
      <c r="HS38" s="7">
        <v>4040345933.292305</v>
      </c>
      <c r="HT38" s="7">
        <v>1397454122.2404733</v>
      </c>
      <c r="HU38" s="7">
        <v>88704944178.628387</v>
      </c>
      <c r="HV38" s="7">
        <v>8270122373385.4043</v>
      </c>
      <c r="HW38" s="7">
        <v>3942478205.7290945</v>
      </c>
      <c r="HX38" s="7">
        <v>3628440274.6700048</v>
      </c>
      <c r="HY38" s="7">
        <v>1880803361.6856229</v>
      </c>
      <c r="HZ38" s="7">
        <v>28546958641.273453</v>
      </c>
      <c r="IA38" s="7">
        <v>4140470000</v>
      </c>
      <c r="IB38" s="7">
        <v>446528959648.64124</v>
      </c>
      <c r="IC38" s="7">
        <v>152027402449.80426</v>
      </c>
      <c r="ID38" s="7">
        <v>4401104417.6706829</v>
      </c>
      <c r="IF38" s="7">
        <v>63918703506.907539</v>
      </c>
      <c r="IG38" s="7">
        <v>25409558844503.574</v>
      </c>
      <c r="IH38" s="7">
        <v>13802600780.234072</v>
      </c>
      <c r="II38" s="7">
        <v>69298946725.520004</v>
      </c>
      <c r="IJ38" s="7">
        <v>60636022422.617592</v>
      </c>
      <c r="IK38" s="7">
        <v>9573813700</v>
      </c>
      <c r="IL38" s="7">
        <v>53312793687.383636</v>
      </c>
      <c r="IM38" s="7">
        <v>74119987244.501144</v>
      </c>
      <c r="IN38" s="7">
        <v>95237000</v>
      </c>
      <c r="IO38" s="7">
        <v>4636113480.0000153</v>
      </c>
      <c r="IP38" s="7">
        <v>142137319587.62888</v>
      </c>
      <c r="IQ38" s="7">
        <v>155361079241.20886</v>
      </c>
      <c r="IR38" s="7">
        <v>42647331000</v>
      </c>
      <c r="IT38" s="7">
        <v>118133634071.9119</v>
      </c>
      <c r="IU38" s="7">
        <v>9062131307.8827515</v>
      </c>
      <c r="IV38" s="7">
        <v>3282800000</v>
      </c>
      <c r="IW38" s="7">
        <v>3668259744.8774066</v>
      </c>
      <c r="IX38" s="7">
        <v>24852064655451.594</v>
      </c>
      <c r="IY38" s="7">
        <v>3982374845.9270854</v>
      </c>
      <c r="IZ38" s="7">
        <v>8137911978.0219774</v>
      </c>
      <c r="JA38" s="7">
        <v>37662075750.122971</v>
      </c>
      <c r="JB38" s="7">
        <v>395531066563.29602</v>
      </c>
      <c r="JC38" s="7">
        <v>1293535010.9446747</v>
      </c>
      <c r="JD38" s="7">
        <v>474034412841.88885</v>
      </c>
      <c r="JE38" s="7">
        <v>143343036351.09637</v>
      </c>
      <c r="JF38" s="7">
        <v>13829744878.6366</v>
      </c>
      <c r="JG38" s="7">
        <v>4878719133.2277145</v>
      </c>
      <c r="JH38" s="7">
        <v>87890009877.240021</v>
      </c>
      <c r="JI38" s="7">
        <v>519334096.71452481</v>
      </c>
      <c r="JJ38" s="7">
        <v>870758739.40677965</v>
      </c>
      <c r="JK38" s="7">
        <v>9500500000</v>
      </c>
      <c r="JN38" s="7">
        <v>16750000000</v>
      </c>
      <c r="JO38" s="7">
        <v>337004319808.34595</v>
      </c>
      <c r="JQ38" s="7">
        <v>337515727715.28473</v>
      </c>
      <c r="JR38" s="7">
        <v>94034486010.01918</v>
      </c>
      <c r="JT38" s="7">
        <v>693970588.2352941</v>
      </c>
      <c r="JU38" s="7">
        <v>25733043137.254902</v>
      </c>
      <c r="JV38" s="7">
        <v>21273055398.301659</v>
      </c>
      <c r="JW38" s="7">
        <v>264051981551.31564</v>
      </c>
      <c r="JX38" s="7">
        <v>1698982437.7601941</v>
      </c>
      <c r="JZ38" s="7">
        <v>508221508.22150826</v>
      </c>
      <c r="KA38" s="7">
        <v>11396706586.826347</v>
      </c>
      <c r="KC38" s="7">
        <v>1445919969.8927214</v>
      </c>
      <c r="KD38" s="7">
        <v>1311487964653.7415</v>
      </c>
      <c r="KE38" s="7">
        <v>918930607816.21741</v>
      </c>
      <c r="KF38" s="7">
        <v>1309382885.3302946</v>
      </c>
      <c r="KG38" s="7">
        <v>169278552851.27151</v>
      </c>
      <c r="KH38" s="7">
        <v>1231523034.7839746</v>
      </c>
      <c r="KI38" s="7">
        <v>2482228439.7140694</v>
      </c>
      <c r="KJ38" s="7">
        <v>1829060058161.0449</v>
      </c>
      <c r="KL38" s="7">
        <v>337684846816.42377</v>
      </c>
      <c r="KM38" s="7">
        <v>202547013.92713827</v>
      </c>
      <c r="KN38" s="7">
        <v>474034412841.88885</v>
      </c>
      <c r="KO38" s="7">
        <v>337515727715.28479</v>
      </c>
      <c r="KP38" s="7">
        <v>5329214163.2200146</v>
      </c>
      <c r="KQ38" s="7">
        <v>18030876599.344398</v>
      </c>
      <c r="KR38" s="7">
        <v>169485941048.03494</v>
      </c>
      <c r="KS38" s="7">
        <v>11025945.144551519</v>
      </c>
      <c r="KT38" s="7">
        <v>5255221424.8096218</v>
      </c>
      <c r="KU38" s="7">
        <v>5755818947.4212494</v>
      </c>
      <c r="KV38" s="7">
        <v>48213868178.087349</v>
      </c>
      <c r="KW38" s="7">
        <v>3790108844101.4844</v>
      </c>
      <c r="KX38" s="7">
        <v>19297663096.550636</v>
      </c>
      <c r="KY38" s="7">
        <v>7664060000000</v>
      </c>
      <c r="KZ38" s="7">
        <v>13350468917.411453</v>
      </c>
      <c r="LA38" s="7">
        <v>316008481.48148143</v>
      </c>
      <c r="LB38" s="7">
        <v>74906532239.819</v>
      </c>
      <c r="LE38" s="7">
        <v>20736163924.049244</v>
      </c>
      <c r="LF38" s="7">
        <v>233902114.86830017</v>
      </c>
      <c r="LG38" s="7">
        <v>30840585358589.613</v>
      </c>
      <c r="LH38" s="7">
        <v>224865731.38190347</v>
      </c>
      <c r="LJ38" s="7">
        <v>4258788725.449914</v>
      </c>
      <c r="LK38" s="7">
        <v>155460285076.23169</v>
      </c>
      <c r="LL38" s="7">
        <v>3807067121.8608956</v>
      </c>
      <c r="LM38" s="7">
        <v>7111270700</v>
      </c>
    </row>
    <row r="39" spans="1:325" s="7" customFormat="1" x14ac:dyDescent="0.3">
      <c r="A39" s="7" t="s">
        <v>136</v>
      </c>
      <c r="B39" s="7" t="s">
        <v>63</v>
      </c>
      <c r="C39" s="7">
        <v>4109999999.9999995</v>
      </c>
      <c r="D39" s="7">
        <v>4609727272.727272</v>
      </c>
      <c r="E39" s="7">
        <v>5416272727.272727</v>
      </c>
      <c r="F39" s="7">
        <v>5668187500</v>
      </c>
      <c r="G39" s="7">
        <v>5982347826.086957</v>
      </c>
      <c r="H39" s="7">
        <v>6026593750</v>
      </c>
      <c r="I39" s="7">
        <v>7072641025.6410255</v>
      </c>
      <c r="J39" s="7">
        <v>7013196078.4313717</v>
      </c>
      <c r="K39" s="7">
        <v>7167086956.521739</v>
      </c>
      <c r="L39" s="7">
        <v>8377093023.2558136</v>
      </c>
      <c r="M39" s="7">
        <v>9126309734.5132751</v>
      </c>
      <c r="N39" s="7">
        <v>10884114754.098362</v>
      </c>
      <c r="O39" s="7">
        <v>11853817307.692308</v>
      </c>
      <c r="P39" s="7">
        <v>16836261173.184359</v>
      </c>
      <c r="Q39" s="7">
        <v>16210404183.535763</v>
      </c>
      <c r="R39" s="7">
        <v>7622217352.3421583</v>
      </c>
      <c r="S39" s="7">
        <v>10341925249.042145</v>
      </c>
      <c r="T39" s="7">
        <v>13962893421.541319</v>
      </c>
      <c r="U39" s="7">
        <v>15989933708.149084</v>
      </c>
      <c r="V39" s="7">
        <v>21803696985.234898</v>
      </c>
      <c r="W39" s="7">
        <v>29036709871.794872</v>
      </c>
      <c r="X39" s="7">
        <v>34509878043.589745</v>
      </c>
      <c r="Y39" s="7">
        <v>25325893205.657043</v>
      </c>
      <c r="Z39" s="7">
        <v>20355959237.212841</v>
      </c>
      <c r="AA39" s="7">
        <v>19622527479.691307</v>
      </c>
      <c r="AB39" s="7">
        <v>17702885393.509884</v>
      </c>
      <c r="AC39" s="7">
        <v>18891048818.74255</v>
      </c>
      <c r="AD39" s="7">
        <v>22255407684.699879</v>
      </c>
      <c r="AE39" s="7">
        <v>26040229793.069672</v>
      </c>
      <c r="AF39" s="7">
        <v>29885685142.91066</v>
      </c>
      <c r="AG39" s="7">
        <v>33113887817.97311</v>
      </c>
      <c r="AH39" s="7">
        <v>37834793730.313263</v>
      </c>
      <c r="AI39" s="7">
        <v>45964327558.88356</v>
      </c>
      <c r="AJ39" s="7">
        <v>49297773130.118515</v>
      </c>
      <c r="AK39" s="7">
        <v>57008425295.8256</v>
      </c>
      <c r="AL39" s="7">
        <v>73447063319.303375</v>
      </c>
      <c r="AM39" s="7">
        <v>78039572221.602356</v>
      </c>
      <c r="AN39" s="7">
        <v>84952360922.467865</v>
      </c>
      <c r="AO39" s="7">
        <v>81577430181.407364</v>
      </c>
      <c r="AP39" s="7">
        <v>75173794497.03212</v>
      </c>
      <c r="AQ39" s="7">
        <v>77860932151.847107</v>
      </c>
      <c r="AR39" s="7">
        <v>70979923960.374207</v>
      </c>
      <c r="AS39" s="7">
        <v>69736811435.103195</v>
      </c>
      <c r="AT39" s="7">
        <v>75643459839.600815</v>
      </c>
      <c r="AU39" s="7">
        <v>99210392857.611603</v>
      </c>
      <c r="AV39" s="7">
        <v>122964812046.07269</v>
      </c>
      <c r="AW39" s="7">
        <v>154788024805.80832</v>
      </c>
      <c r="AX39" s="7">
        <v>173605968179.25516</v>
      </c>
      <c r="AY39" s="7">
        <v>179638496278.57391</v>
      </c>
      <c r="AZ39" s="7">
        <v>172389498444.62048</v>
      </c>
      <c r="BA39" s="7">
        <v>218537551220.07053</v>
      </c>
      <c r="BB39" s="7">
        <v>252251992029.44171</v>
      </c>
      <c r="BC39" s="7">
        <v>267122320056.70221</v>
      </c>
      <c r="BD39" s="7">
        <v>278384332694.35901</v>
      </c>
      <c r="BE39" s="7">
        <v>260990299051.17609</v>
      </c>
      <c r="BF39" s="7">
        <v>242517905161.72696</v>
      </c>
      <c r="BG39" s="7">
        <v>247027912574.30115</v>
      </c>
      <c r="BI39" s="7" t="s">
        <v>40</v>
      </c>
      <c r="BJ39" s="7">
        <v>1379888268.1564245</v>
      </c>
      <c r="BL39" s="7">
        <v>7526446605.5171165</v>
      </c>
      <c r="BM39" s="7">
        <v>3314898291.7523532</v>
      </c>
      <c r="BN39" s="7">
        <v>1223945356.6268225</v>
      </c>
      <c r="BO39" s="7">
        <v>578231297763.47815</v>
      </c>
      <c r="BP39" s="7">
        <v>73571233996.186325</v>
      </c>
      <c r="BQ39" s="7">
        <v>272149750000</v>
      </c>
      <c r="BR39" s="7">
        <v>1596968913.192023</v>
      </c>
      <c r="BT39" s="7">
        <v>633730629.62962961</v>
      </c>
      <c r="BU39" s="7">
        <v>401819423368.74048</v>
      </c>
      <c r="BV39" s="7">
        <v>236720496490.77203</v>
      </c>
      <c r="BW39" s="7">
        <v>3176749593.1178799</v>
      </c>
      <c r="BX39" s="7">
        <v>869033856.31709325</v>
      </c>
      <c r="BY39" s="7">
        <v>281357654723.12708</v>
      </c>
      <c r="BZ39" s="7">
        <v>2361116587.8607941</v>
      </c>
      <c r="CA39" s="7">
        <v>2586550747.0984406</v>
      </c>
      <c r="CB39" s="7">
        <v>46438482370.39418</v>
      </c>
      <c r="CC39" s="7">
        <v>10109404159.640247</v>
      </c>
      <c r="CD39" s="7">
        <v>6101861436.1702127</v>
      </c>
      <c r="CE39" s="7">
        <v>3609000000</v>
      </c>
      <c r="CF39" s="7">
        <v>2786045321.6374269</v>
      </c>
      <c r="CG39" s="7">
        <v>14756861538.461538</v>
      </c>
      <c r="CH39" s="7">
        <v>641383799.99999988</v>
      </c>
      <c r="CI39" s="7">
        <v>2695390000</v>
      </c>
      <c r="CJ39" s="7">
        <v>7396966657.4705391</v>
      </c>
      <c r="CK39" s="7">
        <v>850425828275.79333</v>
      </c>
      <c r="CL39" s="7">
        <v>2411846465.4350171</v>
      </c>
      <c r="CM39" s="7">
        <v>5115602836.8794327</v>
      </c>
      <c r="CN39" s="7">
        <v>316420860.85238498</v>
      </c>
      <c r="CO39" s="7">
        <v>4847752842.7892427</v>
      </c>
      <c r="CP39" s="7">
        <v>1007791186.2010617</v>
      </c>
      <c r="CQ39" s="7">
        <v>628546387972.13062</v>
      </c>
      <c r="CR39" s="7">
        <v>412629652592.24103</v>
      </c>
      <c r="CS39" s="7">
        <v>329619351051.77997</v>
      </c>
      <c r="CU39" s="7">
        <v>78039572221.602356</v>
      </c>
      <c r="CV39" s="7">
        <v>863746361646.34009</v>
      </c>
      <c r="CW39" s="7">
        <v>12139234938.786329</v>
      </c>
      <c r="CX39" s="7">
        <v>9732328115.7367439</v>
      </c>
      <c r="CY39" s="7">
        <v>5771454939.6240406</v>
      </c>
      <c r="CZ39" s="7">
        <v>2540697537.7167335</v>
      </c>
      <c r="DA39" s="7">
        <v>97160109277.80867</v>
      </c>
      <c r="DB39" s="7">
        <v>230495751.44659331</v>
      </c>
      <c r="DC39" s="7">
        <v>501979069.27468324</v>
      </c>
      <c r="DD39" s="7">
        <v>11618286553.367676</v>
      </c>
      <c r="DE39" s="7">
        <v>23041766083.457375</v>
      </c>
      <c r="DF39" s="7">
        <v>25017300000</v>
      </c>
      <c r="DH39" s="7">
        <v>1012444074.074954</v>
      </c>
      <c r="DI39" s="7">
        <v>9899623588.4567127</v>
      </c>
      <c r="DJ39" s="7">
        <v>66775046785.435364</v>
      </c>
      <c r="DK39" s="7">
        <v>2503665193657.3955</v>
      </c>
      <c r="DL39" s="7">
        <v>494004647.73437017</v>
      </c>
      <c r="DM39" s="7">
        <v>236444444.44444442</v>
      </c>
      <c r="DN39" s="7">
        <v>187632400365.59918</v>
      </c>
      <c r="DO39" s="7">
        <v>18131813000.628086</v>
      </c>
      <c r="DP39" s="7">
        <v>46941496779.849861</v>
      </c>
      <c r="DQ39" s="7">
        <v>1509512132190.5857</v>
      </c>
      <c r="DR39" s="7">
        <v>2694453298131.2905</v>
      </c>
      <c r="DS39" s="7">
        <v>7993854682092.7676</v>
      </c>
      <c r="DT39" s="7">
        <v>787851671889.66736</v>
      </c>
      <c r="DU39" s="7">
        <v>11055076580948.963</v>
      </c>
      <c r="DV39" s="7">
        <v>25226393196.598297</v>
      </c>
      <c r="DW39" s="7">
        <v>67629716981.13208</v>
      </c>
      <c r="DX39" s="7">
        <v>7611726452029.6631</v>
      </c>
      <c r="DY39" s="7">
        <v>693535954.19006717</v>
      </c>
      <c r="DZ39" s="7">
        <v>640998292394.58826</v>
      </c>
      <c r="EA39" s="7">
        <v>4746109767.1998959</v>
      </c>
      <c r="EB39" s="7">
        <v>8547939730.623744</v>
      </c>
      <c r="EC39" s="7">
        <v>9824668960664.2285</v>
      </c>
      <c r="EE39" s="7">
        <v>132099404607.81776</v>
      </c>
      <c r="EF39" s="7">
        <v>2129266728.4258533</v>
      </c>
      <c r="EG39" s="7">
        <v>1614245416078.9844</v>
      </c>
      <c r="EI39" s="7">
        <v>218845700</v>
      </c>
      <c r="EJ39" s="7">
        <v>5694040336.8257103</v>
      </c>
      <c r="EK39" s="7">
        <v>1392979719188.7676</v>
      </c>
      <c r="EL39" s="7">
        <v>3094915505.9092979</v>
      </c>
      <c r="EM39" s="7">
        <v>6934984709.4801216</v>
      </c>
      <c r="EO39" s="7">
        <v>3869032270.9163346</v>
      </c>
      <c r="EP39" s="7">
        <v>848237108.56162989</v>
      </c>
      <c r="EQ39" s="7">
        <v>270419779.41810745</v>
      </c>
      <c r="ER39" s="7">
        <v>232463036.4357591</v>
      </c>
      <c r="ES39" s="7">
        <v>145861612825.59454</v>
      </c>
      <c r="ET39" s="7">
        <v>366911440.37037033</v>
      </c>
      <c r="EU39" s="7">
        <v>1197509786.6763239</v>
      </c>
      <c r="EV39" s="7">
        <v>15674852771.135569</v>
      </c>
      <c r="EX39" s="7">
        <v>705406001.42450142</v>
      </c>
      <c r="EY39" s="7">
        <v>26052438147578.871</v>
      </c>
      <c r="EZ39" s="7">
        <v>159717233621.65936</v>
      </c>
      <c r="FA39" s="7">
        <v>4034037162.1621623</v>
      </c>
      <c r="FB39" s="7">
        <v>132123113216.4481</v>
      </c>
      <c r="FC39" s="7">
        <v>23678012697.36116</v>
      </c>
      <c r="FD39" s="7">
        <v>2907517543.3644967</v>
      </c>
      <c r="FE39" s="7">
        <v>46538169511.689407</v>
      </c>
      <c r="FF39" s="7">
        <v>5322354990547.7012</v>
      </c>
      <c r="FG39" s="7">
        <v>5688958786637.5811</v>
      </c>
      <c r="FH39" s="7">
        <v>365804847537.74463</v>
      </c>
      <c r="FI39" s="7">
        <v>155752080707.90982</v>
      </c>
      <c r="FJ39" s="7">
        <v>227369679374.9733</v>
      </c>
      <c r="FK39" s="7">
        <v>209648120648.9855</v>
      </c>
      <c r="FL39" s="7">
        <v>1023086918.627684</v>
      </c>
      <c r="FM39" s="7">
        <v>387656017798.59613</v>
      </c>
      <c r="FO39" s="7">
        <v>75864982358.870972</v>
      </c>
      <c r="FP39" s="7">
        <v>120403931885.44078</v>
      </c>
      <c r="FR39" s="7">
        <v>7501950115.7894735</v>
      </c>
      <c r="FS39" s="7">
        <v>109774101575.96265</v>
      </c>
      <c r="FT39" s="7">
        <v>1308929305684.5273</v>
      </c>
      <c r="FU39" s="7">
        <v>6504445801.3422823</v>
      </c>
      <c r="FV39" s="7">
        <v>6928359238.3638916</v>
      </c>
      <c r="FW39" s="7">
        <v>4833712542207.0967</v>
      </c>
      <c r="FX39" s="7">
        <v>21035357832.801918</v>
      </c>
      <c r="FY39" s="7">
        <v>12045858436.239931</v>
      </c>
      <c r="FZ39" s="7">
        <v>1827570586.1678448</v>
      </c>
      <c r="GA39" s="7">
        <v>3506695719.5716038</v>
      </c>
      <c r="GB39" s="7">
        <v>66515376.79004617</v>
      </c>
      <c r="GC39" s="7">
        <v>318742962.96296293</v>
      </c>
      <c r="GD39" s="7">
        <v>598099073901.42334</v>
      </c>
      <c r="GE39" s="7">
        <v>31493987641.950569</v>
      </c>
      <c r="GF39" s="7">
        <v>1895254878110.6804</v>
      </c>
      <c r="GG39" s="7">
        <v>1873671550.3463552</v>
      </c>
      <c r="GH39" s="7">
        <v>13690217333.269695</v>
      </c>
      <c r="GI39" s="7">
        <v>159400000</v>
      </c>
      <c r="GJ39" s="7">
        <v>27884615384.615383</v>
      </c>
      <c r="GK39" s="7">
        <v>662196185.18518519</v>
      </c>
      <c r="GL39" s="7">
        <v>2060739339903.3152</v>
      </c>
      <c r="GM39" s="7">
        <v>168685657996.56107</v>
      </c>
      <c r="GN39" s="7">
        <v>93849664244.76329</v>
      </c>
      <c r="GO39" s="7">
        <v>2504033252.4271846</v>
      </c>
      <c r="GP39" s="7">
        <v>13897738375.248777</v>
      </c>
      <c r="GQ39" s="7">
        <v>1244059564531.7102</v>
      </c>
      <c r="GR39" s="7">
        <v>5432096474657.1846</v>
      </c>
      <c r="GS39" s="7">
        <v>946123280.51075768</v>
      </c>
      <c r="GT39" s="7">
        <v>3325672520186.7822</v>
      </c>
      <c r="GU39" s="7">
        <v>8385109020.2848501</v>
      </c>
      <c r="GV39" s="7">
        <v>21776609771.986969</v>
      </c>
      <c r="GW39" s="7">
        <v>5970044665.6457376</v>
      </c>
      <c r="GX39" s="7">
        <v>7122539666.599719</v>
      </c>
      <c r="GZ39" s="7">
        <v>43161452678.438255</v>
      </c>
      <c r="HA39" s="7">
        <v>3137848783.0840411</v>
      </c>
      <c r="HB39" s="7">
        <v>1695130456.5217392</v>
      </c>
      <c r="HC39" s="7">
        <v>3995028592.7872233</v>
      </c>
      <c r="HD39" s="7">
        <v>450382327.95242143</v>
      </c>
      <c r="HE39" s="7">
        <v>802232077700.63342</v>
      </c>
      <c r="HF39" s="7">
        <v>397404140458.45715</v>
      </c>
      <c r="HG39" s="7">
        <v>110858000</v>
      </c>
      <c r="HH39" s="7">
        <v>5363658537833.4541</v>
      </c>
      <c r="HI39" s="7">
        <v>4422160017.5438595</v>
      </c>
      <c r="HJ39" s="7">
        <v>2780422212.2699456</v>
      </c>
      <c r="HK39" s="7">
        <v>3570271557.884707</v>
      </c>
      <c r="HM39" s="7">
        <v>395419455083.86646</v>
      </c>
      <c r="HO39" s="7">
        <v>1345719472.3588309</v>
      </c>
      <c r="HQ39" s="7">
        <v>3523842274.8966231</v>
      </c>
      <c r="HR39" s="7">
        <v>1442598431.0096047</v>
      </c>
      <c r="HS39" s="7">
        <v>4421943910.4974899</v>
      </c>
      <c r="HT39" s="7">
        <v>2281039097.6929893</v>
      </c>
      <c r="HU39" s="7">
        <v>100854996422.60912</v>
      </c>
      <c r="HV39" s="7">
        <v>8731442777972.1338</v>
      </c>
      <c r="HW39" s="7">
        <v>3945340776.4054618</v>
      </c>
      <c r="HX39" s="7">
        <v>3606968433.9268174</v>
      </c>
      <c r="HY39" s="7">
        <v>1987770898.5433359</v>
      </c>
      <c r="HZ39" s="7">
        <v>34987951375</v>
      </c>
      <c r="IA39" s="7">
        <v>4308351902.7860107</v>
      </c>
      <c r="IB39" s="7">
        <v>445704575163.39868</v>
      </c>
      <c r="IC39" s="7">
        <v>163517783497.16272</v>
      </c>
      <c r="ID39" s="7">
        <v>4521580381.4713898</v>
      </c>
      <c r="IF39" s="7">
        <v>70140835299.014847</v>
      </c>
      <c r="IG39" s="7">
        <v>25631695317896.238</v>
      </c>
      <c r="IH39" s="7">
        <v>15277763328.998701</v>
      </c>
      <c r="II39" s="7">
        <v>73172701870.202026</v>
      </c>
      <c r="IJ39" s="7">
        <v>63320122807.122322</v>
      </c>
      <c r="IK39" s="7">
        <v>9870494000</v>
      </c>
      <c r="IL39" s="7">
        <v>55252414130.301918</v>
      </c>
      <c r="IM39" s="7">
        <v>82848140618.026611</v>
      </c>
      <c r="IN39" s="7">
        <v>108203000</v>
      </c>
      <c r="IO39" s="7">
        <v>5155485419.699996</v>
      </c>
      <c r="IP39" s="7">
        <v>159942880456.95636</v>
      </c>
      <c r="IQ39" s="7">
        <v>173224107614.69055</v>
      </c>
      <c r="IR39" s="7">
        <v>45340835000</v>
      </c>
      <c r="IT39" s="7">
        <v>122629812841.17494</v>
      </c>
      <c r="IU39" s="7">
        <v>9788391732.8289928</v>
      </c>
      <c r="IV39" s="7">
        <v>3409600000</v>
      </c>
      <c r="IW39" s="7">
        <v>3939096312.4053006</v>
      </c>
      <c r="IX39" s="7">
        <v>24982304258549.215</v>
      </c>
      <c r="IY39" s="7">
        <v>3954696873.7489181</v>
      </c>
      <c r="IZ39" s="7">
        <v>9059340384.6153851</v>
      </c>
      <c r="JA39" s="7">
        <v>37182938696.075249</v>
      </c>
      <c r="JB39" s="7">
        <v>391719993756.82843</v>
      </c>
      <c r="JC39" s="7">
        <v>1382334879.4081218</v>
      </c>
      <c r="JD39" s="7">
        <v>518624561848.02515</v>
      </c>
      <c r="JE39" s="7">
        <v>158662398750.80478</v>
      </c>
      <c r="JF39" s="7">
        <v>9018243044.4515514</v>
      </c>
      <c r="JG39" s="7">
        <v>5065830414.0494709</v>
      </c>
      <c r="JH39" s="7">
        <v>96403758865.248215</v>
      </c>
      <c r="JI39" s="7">
        <v>565163750.56078959</v>
      </c>
      <c r="JJ39" s="7">
        <v>941742152.70989466</v>
      </c>
      <c r="JK39" s="7">
        <v>10315500000</v>
      </c>
      <c r="JN39" s="7">
        <v>20948677839.851025</v>
      </c>
      <c r="JO39" s="7">
        <v>348592745999.64905</v>
      </c>
      <c r="JQ39" s="7">
        <v>349098748885.7085</v>
      </c>
      <c r="JR39" s="7">
        <v>100096683467.44368</v>
      </c>
      <c r="JT39" s="7">
        <v>860630922.69326675</v>
      </c>
      <c r="JU39" s="7">
        <v>27821913814.955639</v>
      </c>
      <c r="JV39" s="7">
        <v>21480023016.997169</v>
      </c>
      <c r="JW39" s="7">
        <v>288103936773.03906</v>
      </c>
      <c r="JX39" s="7">
        <v>1602760100.4814739</v>
      </c>
      <c r="JZ39" s="7">
        <v>503068472.20266002</v>
      </c>
      <c r="KA39" s="7">
        <v>13789560878.243513</v>
      </c>
      <c r="KC39" s="7">
        <v>1607345450.0457823</v>
      </c>
      <c r="KD39" s="7">
        <v>1506381674647.968</v>
      </c>
      <c r="KE39" s="7">
        <v>947704910874.35364</v>
      </c>
      <c r="KF39" s="7">
        <v>1465448290.3413219</v>
      </c>
      <c r="KG39" s="7">
        <v>183035154107.49445</v>
      </c>
      <c r="KH39" s="7">
        <v>1043893062.6057531</v>
      </c>
      <c r="KI39" s="7">
        <v>2379281767.9558015</v>
      </c>
      <c r="KJ39" s="7">
        <v>1975504627485.2097</v>
      </c>
      <c r="KL39" s="7">
        <v>391994294829.67896</v>
      </c>
      <c r="KM39" s="7">
        <v>219583570.09497523</v>
      </c>
      <c r="KN39" s="7">
        <v>518624561848.02509</v>
      </c>
      <c r="KO39" s="7">
        <v>349098748885.70862</v>
      </c>
      <c r="KP39" s="7">
        <v>5759537726.2660074</v>
      </c>
      <c r="KQ39" s="7">
        <v>19587322786.110538</v>
      </c>
      <c r="KR39" s="7">
        <v>181475555282.55527</v>
      </c>
      <c r="KS39" s="7">
        <v>12334846.232099539</v>
      </c>
      <c r="KT39" s="7">
        <v>6496195450.610342</v>
      </c>
      <c r="KU39" s="7">
        <v>6044585326.9380007</v>
      </c>
      <c r="KV39" s="7">
        <v>44558077827.13501</v>
      </c>
      <c r="KW39" s="7">
        <v>4119760606241.9224</v>
      </c>
      <c r="KX39" s="7">
        <v>20515465834.068218</v>
      </c>
      <c r="KY39" s="7">
        <v>8100201000000</v>
      </c>
      <c r="KZ39" s="7">
        <v>13948892215.568863</v>
      </c>
      <c r="LA39" s="7">
        <v>331489703.7037037</v>
      </c>
      <c r="LB39" s="7">
        <v>68263823148.813805</v>
      </c>
      <c r="LE39" s="7">
        <v>24657470352.545017</v>
      </c>
      <c r="LF39" s="7">
        <v>245177633.1689328</v>
      </c>
      <c r="LG39" s="7">
        <v>31518975357769.598</v>
      </c>
      <c r="LH39" s="7">
        <v>249908970.65897065</v>
      </c>
      <c r="LJ39" s="7">
        <v>5785685310.8666821</v>
      </c>
      <c r="LK39" s="7">
        <v>147607982694.8573</v>
      </c>
      <c r="LL39" s="7">
        <v>3597220962.0001655</v>
      </c>
      <c r="LM39" s="7">
        <v>8553146600</v>
      </c>
    </row>
    <row r="40" spans="1:325" s="7" customFormat="1" x14ac:dyDescent="0.3">
      <c r="A40" s="7" t="s">
        <v>138</v>
      </c>
      <c r="B40" s="7" t="s">
        <v>63</v>
      </c>
      <c r="C40" s="7">
        <v>59716467625.314804</v>
      </c>
      <c r="D40" s="7">
        <v>50056868957.673241</v>
      </c>
      <c r="E40" s="7">
        <v>47209359005.605644</v>
      </c>
      <c r="F40" s="7">
        <v>50706799902.510345</v>
      </c>
      <c r="G40" s="7">
        <v>59708343488.504341</v>
      </c>
      <c r="H40" s="7">
        <v>70436266146.721909</v>
      </c>
      <c r="I40" s="7">
        <v>76720285969.615723</v>
      </c>
      <c r="J40" s="7">
        <v>72881631326.671539</v>
      </c>
      <c r="K40" s="7">
        <v>70846535055.65033</v>
      </c>
      <c r="L40" s="7">
        <v>79705906247.461197</v>
      </c>
      <c r="M40" s="7">
        <v>92602973434.072617</v>
      </c>
      <c r="N40" s="7">
        <v>99800958648.143631</v>
      </c>
      <c r="O40" s="7">
        <v>113687586299.05127</v>
      </c>
      <c r="P40" s="7">
        <v>138544284708.95746</v>
      </c>
      <c r="Q40" s="7">
        <v>144182133387.7218</v>
      </c>
      <c r="R40" s="7">
        <v>163431551779.76126</v>
      </c>
      <c r="S40" s="7">
        <v>153940455341.50613</v>
      </c>
      <c r="T40" s="7">
        <v>174938098826.56906</v>
      </c>
      <c r="U40" s="7">
        <v>149540650406.50406</v>
      </c>
      <c r="V40" s="7">
        <v>178282608695.65219</v>
      </c>
      <c r="W40" s="7">
        <v>191150000000</v>
      </c>
      <c r="X40" s="7">
        <v>195865079365.07938</v>
      </c>
      <c r="Y40" s="7">
        <v>205091603053.43512</v>
      </c>
      <c r="Z40" s="7">
        <v>230685823754.78928</v>
      </c>
      <c r="AA40" s="7">
        <v>259946428571.42859</v>
      </c>
      <c r="AB40" s="7">
        <v>309486394557.82312</v>
      </c>
      <c r="AC40" s="7">
        <v>300759420289.8551</v>
      </c>
      <c r="AD40" s="7">
        <v>272973094170.40359</v>
      </c>
      <c r="AE40" s="7">
        <v>312353909465.02057</v>
      </c>
      <c r="AF40" s="7">
        <v>347767206477.73279</v>
      </c>
      <c r="AG40" s="7">
        <v>360858508604.20648</v>
      </c>
      <c r="AH40" s="7">
        <v>383372822299.65155</v>
      </c>
      <c r="AI40" s="7">
        <v>426915227629.51337</v>
      </c>
      <c r="AJ40" s="7">
        <v>444730903968.18463</v>
      </c>
      <c r="AK40" s="7">
        <v>564325246266.83838</v>
      </c>
      <c r="AL40" s="7">
        <v>734548001963.90723</v>
      </c>
      <c r="AM40" s="7">
        <v>863746361646.34009</v>
      </c>
      <c r="AN40" s="7">
        <v>961603416246.47156</v>
      </c>
      <c r="AO40" s="7">
        <v>1029043011921.5857</v>
      </c>
      <c r="AP40" s="7">
        <v>1093997559885.4838</v>
      </c>
      <c r="AQ40" s="7">
        <v>1211346395438.7322</v>
      </c>
      <c r="AR40" s="7">
        <v>1339395440432.0352</v>
      </c>
      <c r="AS40" s="7">
        <v>1470549716080.7058</v>
      </c>
      <c r="AT40" s="7">
        <v>1660287543796.0613</v>
      </c>
      <c r="AU40" s="7">
        <v>1955347477285.9077</v>
      </c>
      <c r="AV40" s="7">
        <v>2285965854313.3643</v>
      </c>
      <c r="AW40" s="7">
        <v>2752132089196.5786</v>
      </c>
      <c r="AX40" s="7">
        <v>3552182714426.5527</v>
      </c>
      <c r="AY40" s="7">
        <v>4598205419718.7969</v>
      </c>
      <c r="AZ40" s="7">
        <v>5109954035775.9756</v>
      </c>
      <c r="BA40" s="7">
        <v>6100620356557.3164</v>
      </c>
      <c r="BB40" s="7">
        <v>7572554360442.6221</v>
      </c>
      <c r="BC40" s="7">
        <v>8560546868811.6855</v>
      </c>
      <c r="BD40" s="7">
        <v>9607224248684.5918</v>
      </c>
      <c r="BE40" s="7">
        <v>10482371325324.738</v>
      </c>
      <c r="BF40" s="7">
        <v>11064664793255.721</v>
      </c>
      <c r="BG40" s="7">
        <v>11199145157649.184</v>
      </c>
      <c r="BI40" s="7" t="s">
        <v>41</v>
      </c>
      <c r="BJ40" s="7">
        <v>1531843575.4189944</v>
      </c>
      <c r="BL40" s="7">
        <v>7648377412.8327723</v>
      </c>
      <c r="BM40" s="7">
        <v>2359903108.3844585</v>
      </c>
      <c r="BN40" s="7">
        <v>1180597272.7272727</v>
      </c>
      <c r="BO40" s="7">
        <v>613279452474.10327</v>
      </c>
      <c r="BP40" s="7">
        <v>78839008444.565521</v>
      </c>
      <c r="BQ40" s="7">
        <v>292859000000</v>
      </c>
      <c r="BR40" s="7">
        <v>1639492424.3810267</v>
      </c>
      <c r="BT40" s="7">
        <v>680617111.11111104</v>
      </c>
      <c r="BU40" s="7">
        <v>436097980904.67993</v>
      </c>
      <c r="BV40" s="7">
        <v>212323463750.14093</v>
      </c>
      <c r="BW40" s="7">
        <v>3962710163.1116686</v>
      </c>
      <c r="BX40" s="7">
        <v>972896267.91542494</v>
      </c>
      <c r="BY40" s="7">
        <v>254813937753.72122</v>
      </c>
      <c r="BZ40" s="7">
        <v>2268301537.6512799</v>
      </c>
      <c r="CA40" s="7">
        <v>2447669403.890182</v>
      </c>
      <c r="CB40" s="7">
        <v>48244308274.808571</v>
      </c>
      <c r="CC40" s="7">
        <v>11195630536.892799</v>
      </c>
      <c r="CD40" s="7">
        <v>6349202393.6170216</v>
      </c>
      <c r="CE40" s="7">
        <v>4961119000</v>
      </c>
      <c r="CF40" s="7">
        <v>3671816504.2385092</v>
      </c>
      <c r="CG40" s="7">
        <v>14128412417.193037</v>
      </c>
      <c r="CH40" s="7">
        <v>654314350</v>
      </c>
      <c r="CI40" s="7">
        <v>2932827000</v>
      </c>
      <c r="CJ40" s="7">
        <v>7925673448.413681</v>
      </c>
      <c r="CK40" s="7">
        <v>883199443413.72913</v>
      </c>
      <c r="CL40" s="7">
        <v>2549260575.0703874</v>
      </c>
      <c r="CM40" s="7">
        <v>5197332974.1379318</v>
      </c>
      <c r="CN40" s="7">
        <v>365964500.13770306</v>
      </c>
      <c r="CO40" s="7">
        <v>5020214747.4526138</v>
      </c>
      <c r="CP40" s="7">
        <v>937741468.02967572</v>
      </c>
      <c r="CQ40" s="7">
        <v>652825364726.27466</v>
      </c>
      <c r="CR40" s="7">
        <v>408895193163.93457</v>
      </c>
      <c r="CS40" s="7">
        <v>286604024805.34692</v>
      </c>
      <c r="CU40" s="7">
        <v>84952360922.467865</v>
      </c>
      <c r="CV40" s="7">
        <v>961603416246.47156</v>
      </c>
      <c r="CW40" s="7">
        <v>11722142706.127819</v>
      </c>
      <c r="CX40" s="7">
        <v>9840553235.8942528</v>
      </c>
      <c r="CY40" s="7">
        <v>6090840548.1878386</v>
      </c>
      <c r="CZ40" s="7">
        <v>2322719101.298069</v>
      </c>
      <c r="DA40" s="7">
        <v>106659508271.25496</v>
      </c>
      <c r="DB40" s="7">
        <v>212099634.69775128</v>
      </c>
      <c r="DC40" s="7">
        <v>490608657.92497611</v>
      </c>
      <c r="DD40" s="7">
        <v>12552071367.153913</v>
      </c>
      <c r="DE40" s="7">
        <v>25732062006.894238</v>
      </c>
      <c r="DF40" s="7">
        <v>25366200000</v>
      </c>
      <c r="DI40" s="7">
        <v>9594298745.7240601</v>
      </c>
      <c r="DJ40" s="7">
        <v>61621364981.418739</v>
      </c>
      <c r="DK40" s="7">
        <v>2218689375140.9878</v>
      </c>
      <c r="DL40" s="7">
        <v>502675542.0012266</v>
      </c>
      <c r="DM40" s="7">
        <v>245781481.48148146</v>
      </c>
      <c r="DN40" s="7">
        <v>173537588008.17624</v>
      </c>
      <c r="DO40" s="7">
        <v>19593869595.019138</v>
      </c>
      <c r="DP40" s="7">
        <v>48177862501.949509</v>
      </c>
      <c r="DQ40" s="7">
        <v>1563548446701.3369</v>
      </c>
      <c r="DR40" s="7">
        <v>2878903970242.9199</v>
      </c>
      <c r="DS40" s="7">
        <v>7649008381580.3779</v>
      </c>
      <c r="DT40" s="7">
        <v>820131784781.87463</v>
      </c>
      <c r="DU40" s="7">
        <v>10489769869606.221</v>
      </c>
      <c r="DV40" s="7">
        <v>28162053026.513256</v>
      </c>
      <c r="DW40" s="7">
        <v>78436578171.091446</v>
      </c>
      <c r="DX40" s="7">
        <v>6959484673611.0117</v>
      </c>
      <c r="DY40" s="7">
        <v>686490090.14014077</v>
      </c>
      <c r="DZ40" s="7">
        <v>588692045454.54541</v>
      </c>
      <c r="EA40" s="7">
        <v>5066240419.2966633</v>
      </c>
      <c r="EB40" s="7">
        <v>8589211390.4961224</v>
      </c>
      <c r="EC40" s="7">
        <v>9273364401458.3535</v>
      </c>
      <c r="EE40" s="7">
        <v>126833123353.56775</v>
      </c>
      <c r="EF40" s="7">
        <v>2093994597.215488</v>
      </c>
      <c r="EG40" s="7">
        <v>1460709148123.1736</v>
      </c>
      <c r="EI40" s="7">
        <v>206900300</v>
      </c>
      <c r="EJ40" s="7">
        <v>5326816858.995863</v>
      </c>
      <c r="EK40" s="7">
        <v>1537090700720.3667</v>
      </c>
      <c r="EL40" s="7">
        <v>3510540809.2485547</v>
      </c>
      <c r="EM40" s="7">
        <v>6891308593.75</v>
      </c>
      <c r="EO40" s="7">
        <v>3783788551.0818954</v>
      </c>
      <c r="EP40" s="7">
        <v>803630742.53446007</v>
      </c>
      <c r="EQ40" s="7">
        <v>268551010.94118595</v>
      </c>
      <c r="ER40" s="7">
        <v>442337849.4743771</v>
      </c>
      <c r="ES40" s="7">
        <v>143157600024.95944</v>
      </c>
      <c r="ET40" s="7">
        <v>392190585.92592591</v>
      </c>
      <c r="EU40" s="7">
        <v>1072147778.030131</v>
      </c>
      <c r="EV40" s="7">
        <v>17790095900.980862</v>
      </c>
      <c r="EX40" s="7">
        <v>749138009.56453943</v>
      </c>
      <c r="EY40" s="7">
        <v>25624851684739.668</v>
      </c>
      <c r="EZ40" s="7">
        <v>177352785419.9765</v>
      </c>
      <c r="FA40" s="7">
        <v>4663193916.3498106</v>
      </c>
      <c r="FB40" s="7">
        <v>138643799979.89471</v>
      </c>
      <c r="FC40" s="7">
        <v>23822087053.209103</v>
      </c>
      <c r="FD40" s="7">
        <v>3338949151.5992718</v>
      </c>
      <c r="FE40" s="7">
        <v>47178241568.570351</v>
      </c>
      <c r="FF40" s="7">
        <v>5633308771364.3516</v>
      </c>
      <c r="FG40" s="7">
        <v>6012285280305.5928</v>
      </c>
      <c r="FH40" s="7">
        <v>377740987931.31921</v>
      </c>
      <c r="FI40" s="7">
        <v>157340845858.20425</v>
      </c>
      <c r="FJ40" s="7">
        <v>215748998609.63501</v>
      </c>
      <c r="FK40" s="7">
        <v>220284365616.80112</v>
      </c>
      <c r="FL40" s="7">
        <v>1180919719.4076383</v>
      </c>
      <c r="FM40" s="7">
        <v>410320300470.28259</v>
      </c>
      <c r="FO40" s="7">
        <v>82816774116.523392</v>
      </c>
      <c r="FP40" s="7">
        <v>113919163421.15488</v>
      </c>
      <c r="FR40" s="7">
        <v>7596126045.9520788</v>
      </c>
      <c r="FS40" s="7">
        <v>114543978662.95589</v>
      </c>
      <c r="FT40" s="7">
        <v>1239050936221.0095</v>
      </c>
      <c r="FU40" s="7">
        <v>7450324787.3838358</v>
      </c>
      <c r="FV40" s="7">
        <v>7246188575.4583921</v>
      </c>
      <c r="FW40" s="7">
        <v>4414732843544.4316</v>
      </c>
      <c r="FX40" s="7">
        <v>22165932062.96603</v>
      </c>
      <c r="FY40" s="7">
        <v>13115773737.566362</v>
      </c>
      <c r="FZ40" s="7">
        <v>1767864035.7194295</v>
      </c>
      <c r="GA40" s="7">
        <v>3443413388.7067509</v>
      </c>
      <c r="GB40" s="7">
        <v>67537479.590322107</v>
      </c>
      <c r="GC40" s="7">
        <v>357237682.126571</v>
      </c>
      <c r="GD40" s="7">
        <v>557503074772.15149</v>
      </c>
      <c r="GE40" s="7">
        <v>30354434553.247608</v>
      </c>
      <c r="GF40" s="7">
        <v>2074269012884.3206</v>
      </c>
      <c r="GG40" s="7">
        <v>1747011857.3310688</v>
      </c>
      <c r="GH40" s="7">
        <v>15751867489.444624</v>
      </c>
      <c r="GI40" s="7">
        <v>295900000</v>
      </c>
      <c r="GJ40" s="7">
        <v>30698633109.134304</v>
      </c>
      <c r="GK40" s="7">
        <v>676949592.5925926</v>
      </c>
      <c r="GL40" s="7">
        <v>2255377931345.8394</v>
      </c>
      <c r="GM40" s="7">
        <v>178534049893.88397</v>
      </c>
      <c r="GN40" s="7">
        <v>97016681510.304428</v>
      </c>
      <c r="GO40" s="7">
        <v>2298410390.6842141</v>
      </c>
      <c r="GP40" s="7">
        <v>15091913883.709103</v>
      </c>
      <c r="GQ40" s="7">
        <v>1285159992957.2234</v>
      </c>
      <c r="GR40" s="7">
        <v>5746597952135.002</v>
      </c>
      <c r="GS40" s="7">
        <v>997996034.86774957</v>
      </c>
      <c r="GT40" s="7">
        <v>3480271526799.4287</v>
      </c>
      <c r="GU40" s="7">
        <v>10120274492.878721</v>
      </c>
      <c r="GV40" s="7">
        <v>19731912494.361748</v>
      </c>
      <c r="GW40" s="7">
        <v>6525676264.2148561</v>
      </c>
      <c r="GX40" s="7">
        <v>7211264780.008276</v>
      </c>
      <c r="GZ40" s="7">
        <v>39147844526.083763</v>
      </c>
      <c r="HA40" s="7">
        <v>2840182191.7710547</v>
      </c>
      <c r="HB40" s="7">
        <v>1930071406.9264069</v>
      </c>
      <c r="HC40" s="7">
        <v>3545776697.1210904</v>
      </c>
      <c r="HD40" s="7">
        <v>508223602.3789295</v>
      </c>
      <c r="HE40" s="7">
        <v>832583629107.31262</v>
      </c>
      <c r="HF40" s="7">
        <v>480554644187.6618</v>
      </c>
      <c r="HG40" s="7">
        <v>106289100</v>
      </c>
      <c r="HH40" s="7">
        <v>5674926531226.0273</v>
      </c>
      <c r="HI40" s="7">
        <v>3735312142.5702815</v>
      </c>
      <c r="HJ40" s="7">
        <v>2697105694.0795593</v>
      </c>
      <c r="HK40" s="7">
        <v>3705372038.7053719</v>
      </c>
      <c r="HM40" s="7">
        <v>406142008337.30023</v>
      </c>
      <c r="HO40" s="7">
        <v>1180934202.8380105</v>
      </c>
      <c r="HQ40" s="7">
        <v>4227273069.0599122</v>
      </c>
      <c r="HR40" s="7">
        <v>1401946853.2067196</v>
      </c>
      <c r="HS40" s="7">
        <v>4187367601.7343149</v>
      </c>
      <c r="HT40" s="7">
        <v>2663238982.8009005</v>
      </c>
      <c r="HU40" s="7">
        <v>100005323301.8667</v>
      </c>
      <c r="HV40" s="7">
        <v>9264273191726.2793</v>
      </c>
      <c r="HW40" s="7">
        <v>4102648719.6180558</v>
      </c>
      <c r="HX40" s="7">
        <v>3291489840.5714126</v>
      </c>
      <c r="HY40" s="7">
        <v>1845599608.4427245</v>
      </c>
      <c r="HZ40" s="7">
        <v>35822342617.697807</v>
      </c>
      <c r="IA40" s="7">
        <v>4389965590.9653788</v>
      </c>
      <c r="IB40" s="7">
        <v>412199006098.93835</v>
      </c>
      <c r="IC40" s="7">
        <v>161354369892.83795</v>
      </c>
      <c r="ID40" s="7">
        <v>4918691916.5351572</v>
      </c>
      <c r="IF40" s="7">
        <v>66074513017.714172</v>
      </c>
      <c r="IG40" s="7">
        <v>25240277081015.031</v>
      </c>
      <c r="IH40" s="7">
        <v>15837451235.370613</v>
      </c>
      <c r="II40" s="7">
        <v>76266859217.998688</v>
      </c>
      <c r="IJ40" s="7">
        <v>62433300338.09407</v>
      </c>
      <c r="IK40" s="7">
        <v>10677286100</v>
      </c>
      <c r="IL40" s="7">
        <v>58147522522.522522</v>
      </c>
      <c r="IM40" s="7">
        <v>82344260570.668488</v>
      </c>
      <c r="IN40" s="7">
        <v>113213000</v>
      </c>
      <c r="IO40" s="7">
        <v>4936605079.9999828</v>
      </c>
      <c r="IP40" s="7">
        <v>159117799530.38757</v>
      </c>
      <c r="IQ40" s="7">
        <v>180765049998.45581</v>
      </c>
      <c r="IR40" s="7">
        <v>48187039000</v>
      </c>
      <c r="IT40" s="7">
        <v>117046198970.84047</v>
      </c>
      <c r="IU40" s="7">
        <v>9965225496.5883961</v>
      </c>
      <c r="IV40" s="7">
        <v>3759800000.0000005</v>
      </c>
      <c r="IW40" s="7">
        <v>3935301807.1021204</v>
      </c>
      <c r="IX40" s="7">
        <v>24511726798084.918</v>
      </c>
      <c r="IY40" s="7">
        <v>3567062511.8729267</v>
      </c>
      <c r="IZ40" s="7">
        <v>11297802115.384615</v>
      </c>
      <c r="JA40" s="7">
        <v>35838588169.64286</v>
      </c>
      <c r="JB40" s="7">
        <v>404926534140.01727</v>
      </c>
      <c r="JC40" s="7">
        <v>1851558301.7001967</v>
      </c>
      <c r="JD40" s="7">
        <v>544005563622.90857</v>
      </c>
      <c r="JE40" s="7">
        <v>165963557420.45819</v>
      </c>
      <c r="JF40" s="7">
        <v>11681494637.304054</v>
      </c>
      <c r="JG40" s="7">
        <v>4672503920.1986609</v>
      </c>
      <c r="JH40" s="7">
        <v>100163995150.86208</v>
      </c>
      <c r="JI40" s="7">
        <v>567919502.81148267</v>
      </c>
      <c r="JJ40" s="7">
        <v>850218033.62200701</v>
      </c>
      <c r="JK40" s="7">
        <v>11134700000</v>
      </c>
      <c r="JN40" s="7">
        <v>24147996549.566158</v>
      </c>
      <c r="JO40" s="7">
        <v>360532574706.80804</v>
      </c>
      <c r="JQ40" s="7">
        <v>361099250055.32288</v>
      </c>
      <c r="JR40" s="7">
        <v>105904285406.65871</v>
      </c>
      <c r="JT40" s="7">
        <v>929607500.00000012</v>
      </c>
      <c r="JU40" s="7">
        <v>27660149541.18047</v>
      </c>
      <c r="JV40" s="7">
        <v>20749140606.242496</v>
      </c>
      <c r="JW40" s="7">
        <v>264477727278.68079</v>
      </c>
      <c r="JX40" s="7">
        <v>1716699913.1944447</v>
      </c>
      <c r="JZ40" s="7">
        <v>562958836.51990521</v>
      </c>
      <c r="KA40" s="7">
        <v>14505233968.871595</v>
      </c>
      <c r="KC40" s="7">
        <v>1544689502.8247154</v>
      </c>
      <c r="KD40" s="7">
        <v>1560307070281.1504</v>
      </c>
      <c r="KE40" s="7">
        <v>979132756086.02698</v>
      </c>
      <c r="KF40" s="7">
        <v>1498950899.0877373</v>
      </c>
      <c r="KG40" s="7">
        <v>150180268649.388</v>
      </c>
      <c r="KH40" s="7">
        <v>921843144.22905922</v>
      </c>
      <c r="KI40" s="7">
        <v>2450084970.2474146</v>
      </c>
      <c r="KJ40" s="7">
        <v>2164600526781.5864</v>
      </c>
      <c r="KL40" s="7">
        <v>402348143945.75665</v>
      </c>
      <c r="KM40" s="7">
        <v>212155124.6537396</v>
      </c>
      <c r="KN40" s="7">
        <v>544005563622.90845</v>
      </c>
      <c r="KO40" s="7">
        <v>361099250055.32288</v>
      </c>
      <c r="KP40" s="7">
        <v>5737751331.6377945</v>
      </c>
      <c r="KQ40" s="7">
        <v>20746360430.418667</v>
      </c>
      <c r="KR40" s="7">
        <v>189834649111.25739</v>
      </c>
      <c r="KS40" s="7">
        <v>12700905.447528575</v>
      </c>
      <c r="KT40" s="7">
        <v>7683852496.8449945</v>
      </c>
      <c r="KU40" s="7">
        <v>6269333313.1710835</v>
      </c>
      <c r="KV40" s="7">
        <v>50150399791.647049</v>
      </c>
      <c r="KW40" s="7">
        <v>4389848846126.9087</v>
      </c>
      <c r="KX40" s="7">
        <v>23969746849.9221</v>
      </c>
      <c r="KY40" s="7">
        <v>8608515000000</v>
      </c>
      <c r="KZ40" s="7">
        <v>14744603773.584906</v>
      </c>
      <c r="LA40" s="7">
        <v>347770000</v>
      </c>
      <c r="LB40" s="7">
        <v>85843534588.62056</v>
      </c>
      <c r="LE40" s="7">
        <v>26843701147.496017</v>
      </c>
      <c r="LF40" s="7">
        <v>255890221.80029342</v>
      </c>
      <c r="LG40" s="7">
        <v>31403319223790.676</v>
      </c>
      <c r="LH40" s="7">
        <v>285475591.89650959</v>
      </c>
      <c r="LJ40" s="7">
        <v>6839039029.7480001</v>
      </c>
      <c r="LK40" s="7">
        <v>152586154513.88889</v>
      </c>
      <c r="LL40" s="7">
        <v>4303281932.2936487</v>
      </c>
      <c r="LM40" s="7">
        <v>8529571600</v>
      </c>
    </row>
    <row r="41" spans="1:325" s="7" customFormat="1" x14ac:dyDescent="0.3">
      <c r="A41" s="7" t="s">
        <v>140</v>
      </c>
      <c r="B41" s="7" t="s">
        <v>63</v>
      </c>
      <c r="C41" s="7">
        <v>546203561.57198894</v>
      </c>
      <c r="D41" s="7">
        <v>618245639.22138166</v>
      </c>
      <c r="E41" s="7">
        <v>645284344.68411791</v>
      </c>
      <c r="F41" s="7">
        <v>761047045.83040154</v>
      </c>
      <c r="G41" s="7">
        <v>921063266.44552112</v>
      </c>
      <c r="H41" s="7">
        <v>919771356.42609656</v>
      </c>
      <c r="I41" s="7">
        <v>1024103034.2919849</v>
      </c>
      <c r="J41" s="7">
        <v>1082922892.1520207</v>
      </c>
      <c r="K41" s="7">
        <v>1281281245.6703236</v>
      </c>
      <c r="L41" s="7">
        <v>1361360157.2699862</v>
      </c>
      <c r="M41" s="7">
        <v>1455482990.2414262</v>
      </c>
      <c r="N41" s="7">
        <v>1584128262.0893281</v>
      </c>
      <c r="O41" s="7">
        <v>1849400599.7755799</v>
      </c>
      <c r="P41" s="7">
        <v>2508421234.8557048</v>
      </c>
      <c r="Q41" s="7">
        <v>3070151901.0638347</v>
      </c>
      <c r="R41" s="7">
        <v>3893839190.2680612</v>
      </c>
      <c r="S41" s="7">
        <v>4662053707.7762966</v>
      </c>
      <c r="T41" s="7">
        <v>6265067857.8653431</v>
      </c>
      <c r="U41" s="7">
        <v>7900524897.8644047</v>
      </c>
      <c r="V41" s="7">
        <v>9142935857.9476643</v>
      </c>
      <c r="W41" s="7">
        <v>10175615441.812651</v>
      </c>
      <c r="X41" s="7">
        <v>8432588483.8526268</v>
      </c>
      <c r="Y41" s="7">
        <v>7567109766.6112919</v>
      </c>
      <c r="Z41" s="7">
        <v>6838185418.5364218</v>
      </c>
      <c r="AA41" s="7">
        <v>6841638714.5453997</v>
      </c>
      <c r="AB41" s="7">
        <v>6977650069.3357792</v>
      </c>
      <c r="AC41" s="7">
        <v>9158302205.3623695</v>
      </c>
      <c r="AD41" s="7">
        <v>10087653189.328686</v>
      </c>
      <c r="AE41" s="7">
        <v>10255170459.985992</v>
      </c>
      <c r="AF41" s="7">
        <v>9757410614.0811996</v>
      </c>
      <c r="AG41" s="7">
        <v>10795850106.9547</v>
      </c>
      <c r="AH41" s="7">
        <v>10492628915.492674</v>
      </c>
      <c r="AI41" s="7">
        <v>11152971316.074015</v>
      </c>
      <c r="AJ41" s="7">
        <v>11045759468.941166</v>
      </c>
      <c r="AK41" s="7">
        <v>8313557450.2521324</v>
      </c>
      <c r="AL41" s="7">
        <v>11000146839.497032</v>
      </c>
      <c r="AM41" s="7">
        <v>12139234938.786329</v>
      </c>
      <c r="AN41" s="7">
        <v>11722142706.127819</v>
      </c>
      <c r="AO41" s="7">
        <v>12612033728.85717</v>
      </c>
      <c r="AP41" s="7">
        <v>12376639822.926493</v>
      </c>
      <c r="AQ41" s="7">
        <v>10717022462.685905</v>
      </c>
      <c r="AR41" s="7">
        <v>11192560827.296247</v>
      </c>
      <c r="AS41" s="7">
        <v>12346919216.135941</v>
      </c>
      <c r="AT41" s="7">
        <v>15306602560.253325</v>
      </c>
      <c r="AU41" s="7">
        <v>16554441846.51915</v>
      </c>
      <c r="AV41" s="7">
        <v>17084928927.455521</v>
      </c>
      <c r="AW41" s="7">
        <v>17800887796.49873</v>
      </c>
      <c r="AX41" s="7">
        <v>20343635319.617382</v>
      </c>
      <c r="AY41" s="7">
        <v>24224903099.628342</v>
      </c>
      <c r="AZ41" s="7">
        <v>24277493862.062496</v>
      </c>
      <c r="BA41" s="7">
        <v>24884505034.556419</v>
      </c>
      <c r="BB41" s="7">
        <v>25381616734.069263</v>
      </c>
      <c r="BC41" s="7">
        <v>27040562587.177055</v>
      </c>
      <c r="BD41" s="7">
        <v>31273049200.242966</v>
      </c>
      <c r="BE41" s="7">
        <v>35372603446.260536</v>
      </c>
      <c r="BF41" s="7">
        <v>32828516580.345058</v>
      </c>
      <c r="BG41" s="7">
        <v>36164644633.097168</v>
      </c>
      <c r="BI41" s="7" t="s">
        <v>42</v>
      </c>
      <c r="BJ41" s="7">
        <v>1665363128.4916201</v>
      </c>
      <c r="BL41" s="7">
        <v>6445041824.666213</v>
      </c>
      <c r="BM41" s="7">
        <v>2707123772.1619477</v>
      </c>
      <c r="BN41" s="7">
        <v>1211932397.8171289</v>
      </c>
      <c r="BO41" s="7">
        <v>591525594021.39893</v>
      </c>
      <c r="BP41" s="7">
        <v>75674336283.185837</v>
      </c>
      <c r="BQ41" s="7">
        <v>298948250000</v>
      </c>
      <c r="BR41" s="7">
        <v>1893726437.3597622</v>
      </c>
      <c r="BT41" s="7">
        <v>727860592.5925926</v>
      </c>
      <c r="BU41" s="7">
        <v>399778878111.64624</v>
      </c>
      <c r="BV41" s="7">
        <v>217683626056.0249</v>
      </c>
      <c r="BW41" s="7">
        <v>4446396217.6326532</v>
      </c>
      <c r="BX41" s="7">
        <v>893770806.07764149</v>
      </c>
      <c r="BY41" s="7">
        <v>260602356079.12869</v>
      </c>
      <c r="BZ41" s="7">
        <v>2455092582.3092666</v>
      </c>
      <c r="CA41" s="7">
        <v>2804902723.731451</v>
      </c>
      <c r="CB41" s="7">
        <v>49984559471.365639</v>
      </c>
      <c r="CC41" s="7">
        <v>14630974778.459442</v>
      </c>
      <c r="CD41" s="7">
        <v>6183776595.7446804</v>
      </c>
      <c r="CE41" s="7">
        <v>5353524000</v>
      </c>
      <c r="CF41" s="7">
        <v>4116699437.4041028</v>
      </c>
      <c r="CG41" s="7">
        <v>15222014828.30385</v>
      </c>
      <c r="CH41" s="7">
        <v>688992450</v>
      </c>
      <c r="CI41" s="7">
        <v>3130748000</v>
      </c>
      <c r="CJ41" s="7">
        <v>8497545598.083519</v>
      </c>
      <c r="CK41" s="7">
        <v>863723395088.32397</v>
      </c>
      <c r="CL41" s="7">
        <v>2874413287.2673545</v>
      </c>
      <c r="CM41" s="7">
        <v>4051147227.5334601</v>
      </c>
      <c r="CN41" s="7">
        <v>376955087.25157541</v>
      </c>
      <c r="CO41" s="7">
        <v>4790458837.1707802</v>
      </c>
      <c r="CP41" s="7">
        <v>967338348.65831399</v>
      </c>
      <c r="CQ41" s="7">
        <v>631813279406.80823</v>
      </c>
      <c r="CR41" s="7">
        <v>447448444539.61975</v>
      </c>
      <c r="CS41" s="7">
        <v>294977518761.20844</v>
      </c>
      <c r="CT41" s="7">
        <v>5945677376.6147728</v>
      </c>
      <c r="CU41" s="7">
        <v>81577430181.407364</v>
      </c>
      <c r="CV41" s="7">
        <v>1029043011921.5857</v>
      </c>
      <c r="CW41" s="7">
        <v>12612033728.85717</v>
      </c>
      <c r="CX41" s="7">
        <v>9629649416.8903732</v>
      </c>
      <c r="CY41" s="7">
        <v>6215591269.8974667</v>
      </c>
      <c r="CZ41" s="7">
        <v>1949481380.6404378</v>
      </c>
      <c r="DA41" s="7">
        <v>98443739941.166397</v>
      </c>
      <c r="DB41" s="7">
        <v>215394066.06897637</v>
      </c>
      <c r="DC41" s="7">
        <v>521910560.52486807</v>
      </c>
      <c r="DD41" s="7">
        <v>13617405420.117422</v>
      </c>
      <c r="DE41" s="7">
        <v>28249810016.980045</v>
      </c>
      <c r="DF41" s="7">
        <v>25736331247.1786</v>
      </c>
      <c r="DI41" s="7">
        <v>10353506787.330317</v>
      </c>
      <c r="DJ41" s="7">
        <v>66372594575.170692</v>
      </c>
      <c r="DK41" s="7">
        <v>2243225519617.6504</v>
      </c>
      <c r="DL41" s="7">
        <v>514267869.30075794</v>
      </c>
      <c r="DM41" s="7">
        <v>258440740.74074069</v>
      </c>
      <c r="DN41" s="7">
        <v>176992000955.10983</v>
      </c>
      <c r="DO41" s="7">
        <v>21171523985.064171</v>
      </c>
      <c r="DP41" s="7">
        <v>48187747528.899033</v>
      </c>
      <c r="DQ41" s="7">
        <v>1433046627815.3359</v>
      </c>
      <c r="DR41" s="7">
        <v>2839864195429.2427</v>
      </c>
      <c r="DS41" s="7">
        <v>6857782846050.0068</v>
      </c>
      <c r="DT41" s="7">
        <v>771871770861.15906</v>
      </c>
      <c r="DU41" s="7">
        <v>10749669669893.635</v>
      </c>
      <c r="DV41" s="7">
        <v>27981896948.474236</v>
      </c>
      <c r="DW41" s="7">
        <v>84828807556.080292</v>
      </c>
      <c r="DX41" s="7">
        <v>7151028055866.0107</v>
      </c>
      <c r="DY41" s="7">
        <v>745526154.93282986</v>
      </c>
      <c r="DZ41" s="7">
        <v>617041986858.22473</v>
      </c>
      <c r="EA41" s="7">
        <v>5617109244.632328</v>
      </c>
      <c r="EB41" s="7">
        <v>7818224905.5507126</v>
      </c>
      <c r="EC41" s="7">
        <v>9589846268503.6328</v>
      </c>
      <c r="EE41" s="7">
        <v>133936359590.56519</v>
      </c>
      <c r="EF41" s="7">
        <v>1656784779.5449967</v>
      </c>
      <c r="EG41" s="7">
        <v>1510758283299.9778</v>
      </c>
      <c r="EH41" s="7">
        <v>1105688872.9703915</v>
      </c>
      <c r="EI41" s="7">
        <v>219646200</v>
      </c>
      <c r="EJ41" s="7">
        <v>4483417119.8392801</v>
      </c>
      <c r="EK41" s="7">
        <v>1623564094070.8843</v>
      </c>
      <c r="EL41" s="7">
        <v>3613500117.2492771</v>
      </c>
      <c r="EM41" s="7">
        <v>7480968858.1314878</v>
      </c>
      <c r="EO41" s="7">
        <v>3588376057.0153608</v>
      </c>
      <c r="EP41" s="7">
        <v>840285264.63154531</v>
      </c>
      <c r="EQ41" s="7">
        <v>206457553.39710054</v>
      </c>
      <c r="ER41" s="7">
        <v>370687618.71732569</v>
      </c>
      <c r="ES41" s="7">
        <v>144428172835.23581</v>
      </c>
      <c r="ET41" s="7">
        <v>445903598.88888884</v>
      </c>
      <c r="EU41" s="7">
        <v>1149862702.9608405</v>
      </c>
      <c r="EV41" s="7">
        <v>19395461989.539074</v>
      </c>
      <c r="EX41" s="7">
        <v>717530683.16956663</v>
      </c>
      <c r="EY41" s="7">
        <v>25710064575729.012</v>
      </c>
      <c r="EZ41" s="7">
        <v>168886163221.56659</v>
      </c>
      <c r="FA41" s="7">
        <v>5202215657.3116693</v>
      </c>
      <c r="FB41" s="7">
        <v>142823908564.67239</v>
      </c>
      <c r="FC41" s="7">
        <v>25432144406.20433</v>
      </c>
      <c r="FD41" s="7">
        <v>3723903723.6377182</v>
      </c>
      <c r="FE41" s="7">
        <v>48661666395.369064</v>
      </c>
      <c r="FF41" s="7">
        <v>5473749236215.0771</v>
      </c>
      <c r="FG41" s="7">
        <v>5850703459643.5947</v>
      </c>
      <c r="FH41" s="7">
        <v>376129203724.06946</v>
      </c>
      <c r="FI41" s="7">
        <v>150468042836.42801</v>
      </c>
      <c r="FJ41" s="7">
        <v>95445547872.715027</v>
      </c>
      <c r="FK41" s="7">
        <v>226082116332.6199</v>
      </c>
      <c r="FL41" s="7">
        <v>1382548249.7830307</v>
      </c>
      <c r="FM41" s="7">
        <v>415730874171.12994</v>
      </c>
      <c r="FO41" s="7">
        <v>90111618257.261398</v>
      </c>
      <c r="FP41" s="7">
        <v>110276913362.5078</v>
      </c>
      <c r="FR41" s="7">
        <v>8468339855.9435616</v>
      </c>
      <c r="FS41" s="7">
        <v>115838004263.04572</v>
      </c>
      <c r="FT41" s="7">
        <v>1266309223820.6758</v>
      </c>
      <c r="FU41" s="7">
        <v>8718300136.4256477</v>
      </c>
      <c r="FV41" s="7">
        <v>7912327362.4823704</v>
      </c>
      <c r="FW41" s="7">
        <v>4032509760872.936</v>
      </c>
      <c r="FX41" s="7">
        <v>22135245413.231174</v>
      </c>
      <c r="FY41" s="7">
        <v>14093998843.733381</v>
      </c>
      <c r="FZ41" s="7">
        <v>1645963749.8314617</v>
      </c>
      <c r="GA41" s="7">
        <v>3120425502.569675</v>
      </c>
      <c r="GB41" s="7">
        <v>65334841.060434721</v>
      </c>
      <c r="GC41" s="7">
        <v>364975456.93842</v>
      </c>
      <c r="GD41" s="7">
        <v>374241351752.48315</v>
      </c>
      <c r="GE41" s="7">
        <v>25941929461.942257</v>
      </c>
      <c r="GF41" s="7">
        <v>2085413655025.1924</v>
      </c>
      <c r="GG41" s="7">
        <v>1280177838.7190535</v>
      </c>
      <c r="GH41" s="7">
        <v>17247179005.521946</v>
      </c>
      <c r="GI41" s="7">
        <v>359600000</v>
      </c>
      <c r="GJ41" s="7">
        <v>27249786142.001709</v>
      </c>
      <c r="GK41" s="7">
        <v>737554888.88888896</v>
      </c>
      <c r="GL41" s="7">
        <v>2271734533241.3501</v>
      </c>
      <c r="GM41" s="7">
        <v>179530418610.06702</v>
      </c>
      <c r="GN41" s="7">
        <v>98076470573.408707</v>
      </c>
      <c r="GO41" s="7">
        <v>2479721340.8746033</v>
      </c>
      <c r="GP41" s="7">
        <v>15794972847.168344</v>
      </c>
      <c r="GQ41" s="7">
        <v>1162403879271.3267</v>
      </c>
      <c r="GR41" s="7">
        <v>5570045115899.248</v>
      </c>
      <c r="GS41" s="7">
        <v>928458201.13538337</v>
      </c>
      <c r="GT41" s="7">
        <v>3351316496793.3936</v>
      </c>
      <c r="GU41" s="7">
        <v>11240360897.712559</v>
      </c>
      <c r="GV41" s="7">
        <v>20209122027.117138</v>
      </c>
      <c r="GW41" s="7">
        <v>7174985106.6364822</v>
      </c>
      <c r="GX41" s="7">
        <v>6742367273.2741766</v>
      </c>
      <c r="GZ41" s="7">
        <v>41806219378.618134</v>
      </c>
      <c r="HA41" s="7">
        <v>2934578788.8647819</v>
      </c>
      <c r="HB41" s="7">
        <v>1639497206.7039106</v>
      </c>
      <c r="HC41" s="7">
        <v>3738704467.5187821</v>
      </c>
      <c r="HD41" s="7">
        <v>540096397.6210705</v>
      </c>
      <c r="HE41" s="7">
        <v>809335180977.75916</v>
      </c>
      <c r="HF41" s="7">
        <v>502010250656.74261</v>
      </c>
      <c r="HG41" s="7">
        <v>108702100</v>
      </c>
      <c r="HH41" s="7">
        <v>5499432482324.8623</v>
      </c>
      <c r="HI41" s="7">
        <v>3571043102.5641026</v>
      </c>
      <c r="HJ41" s="7">
        <v>2920358586.7523413</v>
      </c>
      <c r="HK41" s="7">
        <v>3923637971.0465245</v>
      </c>
      <c r="HM41" s="7">
        <v>412226941363.17004</v>
      </c>
      <c r="HO41" s="7">
        <v>1124440248.9782991</v>
      </c>
      <c r="HQ41" s="7">
        <v>4873242526.0640364</v>
      </c>
      <c r="HR41" s="7">
        <v>1375115534.0733037</v>
      </c>
      <c r="HS41" s="7">
        <v>4169664285.3868051</v>
      </c>
      <c r="HT41" s="7">
        <v>1750585204.4481285</v>
      </c>
      <c r="HU41" s="7">
        <v>72167753770.892792</v>
      </c>
      <c r="HV41" s="7">
        <v>9724112027406.8125</v>
      </c>
      <c r="HW41" s="7">
        <v>3826527630.5555053</v>
      </c>
      <c r="HX41" s="7">
        <v>3158806480.2610722</v>
      </c>
      <c r="HY41" s="7">
        <v>2076737356.6789691</v>
      </c>
      <c r="HZ41" s="7">
        <v>32004613750</v>
      </c>
      <c r="IA41" s="7">
        <v>4635267224.8419495</v>
      </c>
      <c r="IB41" s="7">
        <v>432476116418.57367</v>
      </c>
      <c r="IC41" s="7">
        <v>154165219811.53333</v>
      </c>
      <c r="ID41" s="7">
        <v>4856255044.3906374</v>
      </c>
      <c r="IF41" s="7">
        <v>56227169851.044792</v>
      </c>
      <c r="IG41" s="7">
        <v>25498833540302.703</v>
      </c>
      <c r="IH41" s="7">
        <v>14085373211.963589</v>
      </c>
      <c r="II41" s="7">
        <v>74735365660.739868</v>
      </c>
      <c r="IJ41" s="7">
        <v>62191955814.347801</v>
      </c>
      <c r="IK41" s="7">
        <v>11575486400</v>
      </c>
      <c r="IL41" s="7">
        <v>55501467877.381035</v>
      </c>
      <c r="IM41" s="7">
        <v>72207025219.47522</v>
      </c>
      <c r="IN41" s="7">
        <v>117320000</v>
      </c>
      <c r="IO41" s="7">
        <v>3789428160.0000076</v>
      </c>
      <c r="IP41" s="7">
        <v>174388271853.59958</v>
      </c>
      <c r="IQ41" s="7">
        <v>178797997119.7406</v>
      </c>
      <c r="IR41" s="7">
        <v>54086409000</v>
      </c>
      <c r="IT41" s="7">
        <v>123981736420.30276</v>
      </c>
      <c r="IU41" s="7">
        <v>9024567484.2012997</v>
      </c>
      <c r="IV41" s="7">
        <v>4067800000</v>
      </c>
      <c r="IW41" s="7">
        <v>3383564007.0711355</v>
      </c>
      <c r="IX41" s="7">
        <v>24615173781504.773</v>
      </c>
      <c r="IY41" s="7">
        <v>3775160797.3892775</v>
      </c>
      <c r="IZ41" s="7">
        <v>10255495027.472528</v>
      </c>
      <c r="JA41" s="7">
        <v>41976002703.920685</v>
      </c>
      <c r="JB41" s="7">
        <v>270953116950.02576</v>
      </c>
      <c r="JC41" s="7">
        <v>1989343495.2184355</v>
      </c>
      <c r="JD41" s="7">
        <v>551628275406.44519</v>
      </c>
      <c r="JE41" s="7">
        <v>146775498092.61172</v>
      </c>
      <c r="JF41" s="7">
        <v>11250327988.04781</v>
      </c>
      <c r="JG41" s="7">
        <v>5030344074.0413027</v>
      </c>
      <c r="JH41" s="7">
        <v>85707636233.269577</v>
      </c>
      <c r="JI41" s="7">
        <v>471177008.05714762</v>
      </c>
      <c r="JJ41" s="7">
        <v>672375927.34714758</v>
      </c>
      <c r="JK41" s="7">
        <v>12008400000</v>
      </c>
      <c r="JN41" s="7">
        <v>18284194680.384418</v>
      </c>
      <c r="JO41" s="7">
        <v>339999446598.1167</v>
      </c>
      <c r="JQ41" s="7">
        <v>340612558536.6673</v>
      </c>
      <c r="JR41" s="7">
        <v>106388698435.66844</v>
      </c>
      <c r="JT41" s="7">
        <v>945000000</v>
      </c>
      <c r="JU41" s="7">
        <v>29828899205.727711</v>
      </c>
      <c r="JV41" s="7">
        <v>22125435372.186958</v>
      </c>
      <c r="JW41" s="7">
        <v>266800462898.90439</v>
      </c>
      <c r="JX41" s="7">
        <v>1576904292.4588029</v>
      </c>
      <c r="JZ41" s="7">
        <v>608369282.22572744</v>
      </c>
      <c r="KA41" s="7">
        <v>15200846138.461538</v>
      </c>
      <c r="KC41" s="7">
        <v>1744794457.276001</v>
      </c>
      <c r="KD41" s="7">
        <v>1430089422679.2708</v>
      </c>
      <c r="KE41" s="7">
        <v>946228594056.48669</v>
      </c>
      <c r="KF41" s="7">
        <v>1587345950.9742999</v>
      </c>
      <c r="KG41" s="7">
        <v>113675706127.26489</v>
      </c>
      <c r="KH41" s="7">
        <v>1320126706.1550348</v>
      </c>
      <c r="KI41" s="7">
        <v>2605688065.0833807</v>
      </c>
      <c r="KJ41" s="7">
        <v>2173777212537.4897</v>
      </c>
      <c r="KL41" s="7">
        <v>408106910445.41382</v>
      </c>
      <c r="KM41" s="7">
        <v>188686997.31903484</v>
      </c>
      <c r="KN41" s="7">
        <v>551628275406.44507</v>
      </c>
      <c r="KO41" s="7">
        <v>340612558536.6673</v>
      </c>
      <c r="KP41" s="7">
        <v>6043694330.2160902</v>
      </c>
      <c r="KQ41" s="7">
        <v>21803372266.619827</v>
      </c>
      <c r="KR41" s="7">
        <v>275768695818.94897</v>
      </c>
      <c r="KS41" s="7">
        <v>12757632.868450809</v>
      </c>
      <c r="KT41" s="7">
        <v>9345174219.0725288</v>
      </c>
      <c r="KU41" s="7">
        <v>6584815846.5275383</v>
      </c>
      <c r="KV41" s="7">
        <v>41883241471.736473</v>
      </c>
      <c r="KW41" s="7">
        <v>4336871558815.3433</v>
      </c>
      <c r="KX41" s="7">
        <v>25385928198.32122</v>
      </c>
      <c r="KY41" s="7">
        <v>9089168000000</v>
      </c>
      <c r="KZ41" s="7">
        <v>14988971210.838272</v>
      </c>
      <c r="LA41" s="7">
        <v>373619851.85185182</v>
      </c>
      <c r="LB41" s="7">
        <v>91331203433.162903</v>
      </c>
      <c r="LE41" s="7">
        <v>27209601995.824539</v>
      </c>
      <c r="LF41" s="7">
        <v>262301252.76922774</v>
      </c>
      <c r="LG41" s="7">
        <v>31314851252939.23</v>
      </c>
      <c r="LH41" s="7">
        <v>269481523.20046508</v>
      </c>
      <c r="LJ41" s="7">
        <v>6325219772.9381104</v>
      </c>
      <c r="LK41" s="7">
        <v>137774361015.14029</v>
      </c>
      <c r="LL41" s="7">
        <v>3537683046.0233064</v>
      </c>
      <c r="LM41" s="7">
        <v>6401968200</v>
      </c>
    </row>
    <row r="42" spans="1:325" s="7" customFormat="1" x14ac:dyDescent="0.3">
      <c r="A42" s="7" t="s">
        <v>142</v>
      </c>
      <c r="B42" s="7" t="s">
        <v>63</v>
      </c>
      <c r="C42" s="7">
        <v>618740988.01140523</v>
      </c>
      <c r="D42" s="7">
        <v>657597382.75915182</v>
      </c>
      <c r="E42" s="7">
        <v>699373701.21713805</v>
      </c>
      <c r="F42" s="7">
        <v>723624365.28813767</v>
      </c>
      <c r="G42" s="7">
        <v>782384527.81364894</v>
      </c>
      <c r="H42" s="7">
        <v>814139855.75645828</v>
      </c>
      <c r="I42" s="7">
        <v>853268771.09708083</v>
      </c>
      <c r="J42" s="7">
        <v>934079050.34617305</v>
      </c>
      <c r="K42" s="7">
        <v>1053077155.1792488</v>
      </c>
      <c r="L42" s="7">
        <v>1152418514.8261604</v>
      </c>
      <c r="M42" s="7">
        <v>1160002260.947294</v>
      </c>
      <c r="N42" s="7">
        <v>1233991075.116262</v>
      </c>
      <c r="O42" s="7">
        <v>1430951331.8503418</v>
      </c>
      <c r="P42" s="7">
        <v>1758727395.1870298</v>
      </c>
      <c r="Q42" s="7">
        <v>2255496995.4937835</v>
      </c>
      <c r="R42" s="7">
        <v>2752771043.8860874</v>
      </c>
      <c r="S42" s="7">
        <v>3076592431.2720385</v>
      </c>
      <c r="T42" s="7">
        <v>3366368664.5970631</v>
      </c>
      <c r="U42" s="7">
        <v>4409920643.6422043</v>
      </c>
      <c r="V42" s="7">
        <v>5811444660.6575222</v>
      </c>
      <c r="W42" s="7">
        <v>6740756568.9156561</v>
      </c>
      <c r="X42" s="7">
        <v>7636345827.3430834</v>
      </c>
      <c r="Y42" s="7">
        <v>7322914570.15588</v>
      </c>
      <c r="Z42" s="7">
        <v>7381854746.9162855</v>
      </c>
      <c r="AA42" s="7">
        <v>7801858825.1841555</v>
      </c>
      <c r="AB42" s="7">
        <v>8148223603.5839844</v>
      </c>
      <c r="AC42" s="7">
        <v>10621158532.5193</v>
      </c>
      <c r="AD42" s="7">
        <v>12302471429.431826</v>
      </c>
      <c r="AE42" s="7">
        <v>12493286761.734112</v>
      </c>
      <c r="AF42" s="7">
        <v>11140055364.150209</v>
      </c>
      <c r="AG42" s="7">
        <v>11151578050.735556</v>
      </c>
      <c r="AH42" s="7">
        <v>12434370004.958561</v>
      </c>
      <c r="AI42" s="7">
        <v>11396310990.219709</v>
      </c>
      <c r="AJ42" s="7">
        <v>13532137227.58502</v>
      </c>
      <c r="AK42" s="7">
        <v>9220470913.3276596</v>
      </c>
      <c r="AL42" s="7">
        <v>8733231184.3475513</v>
      </c>
      <c r="AM42" s="7">
        <v>9732328115.7367439</v>
      </c>
      <c r="AN42" s="7">
        <v>9840553235.8942528</v>
      </c>
      <c r="AO42" s="7">
        <v>9629649416.8903732</v>
      </c>
      <c r="AP42" s="7">
        <v>10486451144.406139</v>
      </c>
      <c r="AQ42" s="7">
        <v>9287367235.2576904</v>
      </c>
      <c r="AR42" s="7">
        <v>9633109349.6453457</v>
      </c>
      <c r="AS42" s="7">
        <v>10879778384.196461</v>
      </c>
      <c r="AT42" s="7">
        <v>13621738837.196058</v>
      </c>
      <c r="AU42" s="7">
        <v>15775357014.625444</v>
      </c>
      <c r="AV42" s="7">
        <v>16587858856.677778</v>
      </c>
      <c r="AW42" s="7">
        <v>17953066721.094933</v>
      </c>
      <c r="AX42" s="7">
        <v>20431780377.860516</v>
      </c>
      <c r="AY42" s="7">
        <v>23322254113.562302</v>
      </c>
      <c r="AZ42" s="7">
        <v>23381142146.648472</v>
      </c>
      <c r="BA42" s="7">
        <v>23622483983.710125</v>
      </c>
      <c r="BB42" s="7">
        <v>26587311527.571064</v>
      </c>
      <c r="BC42" s="7">
        <v>26472056037.769592</v>
      </c>
      <c r="BD42" s="7">
        <v>29567504655.493481</v>
      </c>
      <c r="BE42" s="7">
        <v>32050817632.960163</v>
      </c>
      <c r="BF42" s="7">
        <v>28415950981.44474</v>
      </c>
      <c r="BG42" s="7">
        <v>24204448566.610455</v>
      </c>
      <c r="BI42" s="7" t="s">
        <v>43</v>
      </c>
      <c r="BJ42" s="7">
        <v>1722798882.6815641</v>
      </c>
      <c r="BL42" s="7">
        <v>6152922942.9803152</v>
      </c>
      <c r="BM42" s="7">
        <v>3414760915.2787838</v>
      </c>
      <c r="BN42" s="7">
        <v>1239876305.135308</v>
      </c>
      <c r="BO42" s="7">
        <v>643889670873.19592</v>
      </c>
      <c r="BP42" s="7">
        <v>84445473110.959839</v>
      </c>
      <c r="BQ42" s="7">
        <v>283523000000</v>
      </c>
      <c r="BR42" s="7">
        <v>1845482181.4853873</v>
      </c>
      <c r="BT42" s="7">
        <v>766198925.92592573</v>
      </c>
      <c r="BU42" s="7">
        <v>389146509587.6676</v>
      </c>
      <c r="BV42" s="7">
        <v>216725261027.06158</v>
      </c>
      <c r="BW42" s="7">
        <v>4581222442.4578314</v>
      </c>
      <c r="BX42" s="7">
        <v>808077223.36574638</v>
      </c>
      <c r="BY42" s="7">
        <v>260202429149.79758</v>
      </c>
      <c r="BZ42" s="7">
        <v>2689787917.5071068</v>
      </c>
      <c r="CA42" s="7">
        <v>2993753187.0967741</v>
      </c>
      <c r="CB42" s="7">
        <v>51270569883.527458</v>
      </c>
      <c r="CC42" s="7">
        <v>13495062850.302011</v>
      </c>
      <c r="CD42" s="7">
        <v>6621010372.3404255</v>
      </c>
      <c r="CE42" s="7">
        <v>6019972000</v>
      </c>
      <c r="CF42" s="7">
        <v>4685729738.5620909</v>
      </c>
      <c r="CG42" s="7">
        <v>12138485328.62673</v>
      </c>
      <c r="CH42" s="7">
        <v>732732350</v>
      </c>
      <c r="CI42" s="7">
        <v>3324433000</v>
      </c>
      <c r="CJ42" s="7">
        <v>8285075872.2730713</v>
      </c>
      <c r="CK42" s="7">
        <v>599388879704.6344</v>
      </c>
      <c r="CL42" s="7">
        <v>3012021852.2501969</v>
      </c>
      <c r="CM42" s="7">
        <v>4599999999.999999</v>
      </c>
      <c r="CN42" s="7">
        <v>419035810.49698091</v>
      </c>
      <c r="CO42" s="7">
        <v>5484257417.1784449</v>
      </c>
      <c r="CP42" s="7">
        <v>999477510.68663239</v>
      </c>
      <c r="CQ42" s="7">
        <v>676082654640.91003</v>
      </c>
      <c r="CR42" s="7">
        <v>433914932035.50903</v>
      </c>
      <c r="CS42" s="7">
        <v>289884127679.40356</v>
      </c>
      <c r="CT42" s="7">
        <v>6262740656.8516426</v>
      </c>
      <c r="CU42" s="7">
        <v>75173794497.03212</v>
      </c>
      <c r="CV42" s="7">
        <v>1093997559885.4838</v>
      </c>
      <c r="CW42" s="7">
        <v>12376639822.926493</v>
      </c>
      <c r="CX42" s="7">
        <v>10486451144.406139</v>
      </c>
      <c r="CY42" s="7">
        <v>4711259427.272727</v>
      </c>
      <c r="CZ42" s="7">
        <v>2353909441.7151413</v>
      </c>
      <c r="DA42" s="7">
        <v>86186158684.768494</v>
      </c>
      <c r="DB42" s="7">
        <v>222580453.75384441</v>
      </c>
      <c r="DC42" s="7">
        <v>592416703.05887806</v>
      </c>
      <c r="DD42" s="7">
        <v>14195623424.810978</v>
      </c>
      <c r="DE42" s="7">
        <v>30022260633.419472</v>
      </c>
      <c r="DF42" s="7">
        <v>28364615241.6894</v>
      </c>
      <c r="DI42" s="7">
        <v>10614455231.93096</v>
      </c>
      <c r="DJ42" s="7">
        <v>64719461254.527145</v>
      </c>
      <c r="DK42" s="7">
        <v>2199957383336.8848</v>
      </c>
      <c r="DL42" s="7">
        <v>536080148.09729856</v>
      </c>
      <c r="DM42" s="7">
        <v>267740740.74074069</v>
      </c>
      <c r="DN42" s="7">
        <v>177965224620.85376</v>
      </c>
      <c r="DO42" s="7">
        <v>21709726722.118015</v>
      </c>
      <c r="DP42" s="7">
        <v>48640574566.647644</v>
      </c>
      <c r="DQ42" s="7">
        <v>1576362586188.1267</v>
      </c>
      <c r="DR42" s="7">
        <v>3010697292749.0557</v>
      </c>
      <c r="DS42" s="7">
        <v>7656256420658</v>
      </c>
      <c r="DT42" s="7">
        <v>650450056519.40686</v>
      </c>
      <c r="DU42" s="7">
        <v>10628573427395.121</v>
      </c>
      <c r="DV42" s="7">
        <v>19645272636.318157</v>
      </c>
      <c r="DW42" s="7">
        <v>90710704806.841644</v>
      </c>
      <c r="DX42" s="7">
        <v>7119223020204.0801</v>
      </c>
      <c r="DY42" s="7">
        <v>688921325.71204281</v>
      </c>
      <c r="DZ42" s="7">
        <v>633194118900.49011</v>
      </c>
      <c r="EA42" s="7">
        <v>5726897998.296422</v>
      </c>
      <c r="EB42" s="7">
        <v>7700833482.0061502</v>
      </c>
      <c r="EC42" s="7">
        <v>9576780993379.7793</v>
      </c>
      <c r="EE42" s="7">
        <v>135225868314.51097</v>
      </c>
      <c r="EF42" s="7">
        <v>1942170999.1876523</v>
      </c>
      <c r="EG42" s="7">
        <v>1500275942893.6714</v>
      </c>
      <c r="EH42" s="7">
        <v>1125684470.055331</v>
      </c>
      <c r="EI42" s="7">
        <v>220660500</v>
      </c>
      <c r="EJ42" s="7">
        <v>4662992036.2072964</v>
      </c>
      <c r="EK42" s="7">
        <v>1652167933991.2637</v>
      </c>
      <c r="EL42" s="7">
        <v>2800024313.951438</v>
      </c>
      <c r="EM42" s="7">
        <v>7719354838.7096777</v>
      </c>
      <c r="EO42" s="7">
        <v>3461282293.6462369</v>
      </c>
      <c r="EP42" s="7">
        <v>814723460.08372021</v>
      </c>
      <c r="EQ42" s="7">
        <v>224446652.14621967</v>
      </c>
      <c r="ER42" s="7">
        <v>621117885.66850269</v>
      </c>
      <c r="ES42" s="7">
        <v>142540728958.02261</v>
      </c>
      <c r="ET42" s="7">
        <v>482009371.48148143</v>
      </c>
      <c r="EU42" s="7">
        <v>1131561595.137754</v>
      </c>
      <c r="EV42" s="7">
        <v>18318512501.025578</v>
      </c>
      <c r="EX42" s="7">
        <v>694754988.25829506</v>
      </c>
      <c r="EY42" s="7">
        <v>27011881987831.82</v>
      </c>
      <c r="EZ42" s="7">
        <v>165768095391.55655</v>
      </c>
      <c r="FA42" s="7">
        <v>5372543554.0069685</v>
      </c>
      <c r="FB42" s="7">
        <v>143030868524.95361</v>
      </c>
      <c r="FC42" s="7">
        <v>23386945596.692776</v>
      </c>
      <c r="FD42" s="7">
        <v>4153725966.8767662</v>
      </c>
      <c r="FE42" s="7">
        <v>49074725337.745804</v>
      </c>
      <c r="FF42" s="7">
        <v>5316743211474.292</v>
      </c>
      <c r="FG42" s="7">
        <v>5702543484943.4453</v>
      </c>
      <c r="FH42" s="7">
        <v>385846241612.53412</v>
      </c>
      <c r="FI42" s="7">
        <v>157062060341.57983</v>
      </c>
      <c r="FJ42" s="7">
        <v>140001351215.46185</v>
      </c>
      <c r="FK42" s="7">
        <v>228981957026.65533</v>
      </c>
      <c r="FL42" s="7">
        <v>1567465656.8505015</v>
      </c>
      <c r="FM42" s="7">
        <v>452699998386.91376</v>
      </c>
      <c r="FO42" s="7">
        <v>98781557639.036865</v>
      </c>
      <c r="FP42" s="7">
        <v>113848450088.35091</v>
      </c>
      <c r="FR42" s="7">
        <v>8931365460.5704269</v>
      </c>
      <c r="FS42" s="7">
        <v>117212358383.45773</v>
      </c>
      <c r="FT42" s="7">
        <v>1248563148945.2375</v>
      </c>
      <c r="FU42" s="7">
        <v>8795765306.122448</v>
      </c>
      <c r="FV42" s="7">
        <v>8149106064.8801136</v>
      </c>
      <c r="FW42" s="7">
        <v>4562078822335.4531</v>
      </c>
      <c r="FX42" s="7">
        <v>16870817134.77667</v>
      </c>
      <c r="FY42" s="7">
        <v>12896013576.732428</v>
      </c>
      <c r="FZ42" s="7">
        <v>1249062025.1380541</v>
      </c>
      <c r="GA42" s="7">
        <v>3517242477.2336841</v>
      </c>
      <c r="GB42" s="7">
        <v>69032258.064516112</v>
      </c>
      <c r="GC42" s="7">
        <v>389984428.87331778</v>
      </c>
      <c r="GD42" s="7">
        <v>485248229336.6532</v>
      </c>
      <c r="GE42" s="7">
        <v>30121879434.954006</v>
      </c>
      <c r="GF42" s="7">
        <v>1867635348455.5935</v>
      </c>
      <c r="GG42" s="7">
        <v>1454430642.4918334</v>
      </c>
      <c r="GH42" s="7">
        <v>17391056369.226524</v>
      </c>
      <c r="GI42" s="7">
        <v>441800000</v>
      </c>
      <c r="GJ42" s="7">
        <v>35976714100.905563</v>
      </c>
      <c r="GK42" s="7">
        <v>775934814.81481469</v>
      </c>
      <c r="GL42" s="7">
        <v>2050793763394.5737</v>
      </c>
      <c r="GM42" s="7">
        <v>181622928394.09799</v>
      </c>
      <c r="GN42" s="7">
        <v>98178378552.344009</v>
      </c>
      <c r="GO42" s="7">
        <v>2664026095.0605779</v>
      </c>
      <c r="GP42" s="7">
        <v>15656327859.569649</v>
      </c>
      <c r="GQ42" s="7">
        <v>1260946586435.4487</v>
      </c>
      <c r="GR42" s="7">
        <v>5438376046486.8066</v>
      </c>
      <c r="GS42" s="7">
        <v>912771283.59393561</v>
      </c>
      <c r="GT42" s="7">
        <v>3096106155278.543</v>
      </c>
      <c r="GU42" s="7">
        <v>10972878636.167458</v>
      </c>
      <c r="GV42" s="7">
        <v>22235929043.255913</v>
      </c>
      <c r="GW42" s="7">
        <v>7533187605.0924816</v>
      </c>
      <c r="GX42" s="7">
        <v>6490571703.8501482</v>
      </c>
      <c r="GZ42" s="7">
        <v>41632027599.853127</v>
      </c>
      <c r="HA42" s="7">
        <v>2906009307.6650968</v>
      </c>
      <c r="HB42" s="7">
        <v>1170785047.7946067</v>
      </c>
      <c r="HC42" s="7">
        <v>3717515282.5331903</v>
      </c>
      <c r="HD42" s="7">
        <v>589239753.61087513</v>
      </c>
      <c r="HE42" s="7">
        <v>866997519336.95972</v>
      </c>
      <c r="HF42" s="7">
        <v>579459682649.2616</v>
      </c>
      <c r="HG42" s="7">
        <v>107978900</v>
      </c>
      <c r="HH42" s="7">
        <v>5365881260373.1143</v>
      </c>
      <c r="HI42" s="7">
        <v>3673288263.6203866</v>
      </c>
      <c r="HJ42" s="7">
        <v>3439463140.3554101</v>
      </c>
      <c r="HK42" s="7">
        <v>4127313818.3383555</v>
      </c>
      <c r="HM42" s="7">
        <v>435964657109.84058</v>
      </c>
      <c r="HO42" s="7">
        <v>1057408588.6826869</v>
      </c>
      <c r="HQ42" s="7">
        <v>5302532113.2515593</v>
      </c>
      <c r="HR42" s="7">
        <v>1405662878.8529644</v>
      </c>
      <c r="HS42" s="7">
        <v>4291172815.6342063</v>
      </c>
      <c r="HT42" s="7">
        <v>1775920039.589185</v>
      </c>
      <c r="HU42" s="7">
        <v>79148947368.421051</v>
      </c>
      <c r="HV42" s="7">
        <v>10340031087640.914</v>
      </c>
      <c r="HW42" s="7">
        <v>3818954447.9908342</v>
      </c>
      <c r="HX42" s="7">
        <v>3056999988.0914588</v>
      </c>
      <c r="HY42" s="7">
        <v>2018193703.060472</v>
      </c>
      <c r="HZ42" s="7">
        <v>35870792987.943222</v>
      </c>
      <c r="IA42" s="7">
        <v>4855717874.6824722</v>
      </c>
      <c r="IB42" s="7">
        <v>441975282335.39313</v>
      </c>
      <c r="IC42" s="7">
        <v>162286003692.68643</v>
      </c>
      <c r="ID42" s="7">
        <v>5033642384.1059608</v>
      </c>
      <c r="IF42" s="7">
        <v>58761741657.584717</v>
      </c>
      <c r="IG42" s="7">
        <v>26798774923570.719</v>
      </c>
      <c r="IH42" s="7">
        <v>15710148244.473341</v>
      </c>
      <c r="II42" s="7">
        <v>80433140076.818817</v>
      </c>
      <c r="IJ42" s="7">
        <v>62973855718.887375</v>
      </c>
      <c r="IK42" s="7">
        <v>12130252200.000002</v>
      </c>
      <c r="IL42" s="7">
        <v>50187324567.882996</v>
      </c>
      <c r="IM42" s="7">
        <v>82995147089.974152</v>
      </c>
      <c r="IN42" s="7">
        <v>113485000</v>
      </c>
      <c r="IO42" s="7">
        <v>3477060138.3333278</v>
      </c>
      <c r="IP42" s="7">
        <v>169717677900.73355</v>
      </c>
      <c r="IQ42" s="7">
        <v>181481700462.61685</v>
      </c>
      <c r="IR42" s="7">
        <v>57840954000</v>
      </c>
      <c r="IT42" s="7">
        <v>127465545493.28787</v>
      </c>
      <c r="IU42" s="7">
        <v>8392549702.3151131</v>
      </c>
      <c r="IV42" s="7">
        <v>4271200000</v>
      </c>
      <c r="IW42" s="7">
        <v>3685133762.0216193</v>
      </c>
      <c r="IX42" s="7">
        <v>25841010690140.766</v>
      </c>
      <c r="IY42" s="7">
        <v>3797016068.6968808</v>
      </c>
      <c r="IZ42" s="7">
        <v>12393131868.131868</v>
      </c>
      <c r="JA42" s="7">
        <v>36183003978.347351</v>
      </c>
      <c r="JB42" s="7">
        <v>195905767668.56213</v>
      </c>
      <c r="JC42" s="7">
        <v>1817655328.0675473</v>
      </c>
      <c r="JD42" s="7">
        <v>590948715637.03833</v>
      </c>
      <c r="JE42" s="7">
        <v>161716960000</v>
      </c>
      <c r="JF42" s="7">
        <v>10682045258.364679</v>
      </c>
      <c r="JG42" s="7">
        <v>5144045359.9818468</v>
      </c>
      <c r="JH42" s="7">
        <v>86283126843.657806</v>
      </c>
      <c r="JI42" s="7">
        <v>482214092.30896425</v>
      </c>
      <c r="JJ42" s="7">
        <v>669384768.87263048</v>
      </c>
      <c r="JK42" s="7">
        <v>12464700000</v>
      </c>
      <c r="JL42" s="7">
        <v>853373879.73181939</v>
      </c>
      <c r="JN42" s="7">
        <v>18409364146.979378</v>
      </c>
      <c r="JO42" s="7">
        <v>342611389093.94922</v>
      </c>
      <c r="JQ42" s="7">
        <v>343239312535.32361</v>
      </c>
      <c r="JR42" s="7">
        <v>114155580862.48361</v>
      </c>
      <c r="JT42" s="7">
        <v>885444186.04651153</v>
      </c>
      <c r="JU42" s="7">
        <v>30415095887.492008</v>
      </c>
      <c r="JV42" s="7">
        <v>22689994990.112064</v>
      </c>
      <c r="JW42" s="7">
        <v>270847937645.23627</v>
      </c>
      <c r="JX42" s="7">
        <v>1547884442.2620509</v>
      </c>
      <c r="JZ42" s="7">
        <v>622985493.68273282</v>
      </c>
      <c r="KA42" s="7">
        <v>15873875968.992249</v>
      </c>
      <c r="KC42" s="7">
        <v>1534673583.2487004</v>
      </c>
      <c r="KD42" s="7">
        <v>1573093985533.5027</v>
      </c>
      <c r="KE42" s="7">
        <v>820213773405.42566</v>
      </c>
      <c r="KF42" s="7">
        <v>1576094566.4854796</v>
      </c>
      <c r="KG42" s="7">
        <v>126668932159.50833</v>
      </c>
      <c r="KH42" s="7">
        <v>1086567377.6054289</v>
      </c>
      <c r="KI42" s="7">
        <v>2450686659.7779951</v>
      </c>
      <c r="KJ42" s="7">
        <v>1946393638777.1135</v>
      </c>
      <c r="KL42" s="7">
        <v>431640382177.6615</v>
      </c>
      <c r="KM42" s="7">
        <v>196686674.66986796</v>
      </c>
      <c r="KN42" s="7">
        <v>590948715637.03821</v>
      </c>
      <c r="KO42" s="7">
        <v>343239312535.32361</v>
      </c>
      <c r="KP42" s="7">
        <v>6808982520.7575932</v>
      </c>
      <c r="KQ42" s="7">
        <v>22943685719.10302</v>
      </c>
      <c r="KR42" s="7">
        <v>255884300382.04395</v>
      </c>
      <c r="KS42" s="7">
        <v>13687141.105877798</v>
      </c>
      <c r="KT42" s="7">
        <v>9697847263.631958</v>
      </c>
      <c r="KU42" s="7">
        <v>5998563257.9465895</v>
      </c>
      <c r="KV42" s="7">
        <v>31580639045.453991</v>
      </c>
      <c r="KW42" s="7">
        <v>4105143075774.1494</v>
      </c>
      <c r="KX42" s="7">
        <v>23983945190.620232</v>
      </c>
      <c r="KY42" s="7">
        <v>9660624000000</v>
      </c>
      <c r="KZ42" s="7">
        <v>17078465982.028242</v>
      </c>
      <c r="LA42" s="7">
        <v>390719148.14814818</v>
      </c>
      <c r="LB42" s="7">
        <v>97976886247.317154</v>
      </c>
      <c r="LE42" s="7">
        <v>28683657995.127979</v>
      </c>
      <c r="LF42" s="7">
        <v>267999225.25663376</v>
      </c>
      <c r="LG42" s="7">
        <v>32486113873034.691</v>
      </c>
      <c r="LH42" s="7">
        <v>258833766.58001739</v>
      </c>
      <c r="LJ42" s="7">
        <v>7641101221.438755</v>
      </c>
      <c r="LK42" s="7">
        <v>136631966609.37885</v>
      </c>
      <c r="LL42" s="7">
        <v>3404311976.5494137</v>
      </c>
      <c r="LM42" s="7">
        <v>6858013100</v>
      </c>
    </row>
    <row r="43" spans="1:325" s="7" customFormat="1" x14ac:dyDescent="0.3">
      <c r="A43" s="7" t="s">
        <v>144</v>
      </c>
      <c r="B43" s="7" t="s">
        <v>63</v>
      </c>
      <c r="C43" s="7">
        <v>3359404132.3179708</v>
      </c>
      <c r="D43" s="7">
        <v>3086746936.397891</v>
      </c>
      <c r="E43" s="7">
        <v>3779841409.5526667</v>
      </c>
      <c r="F43" s="7">
        <v>6213185773.9226532</v>
      </c>
      <c r="G43" s="7">
        <v>2881545277.1430731</v>
      </c>
      <c r="H43" s="7">
        <v>4043901724.1376185</v>
      </c>
      <c r="I43" s="7">
        <v>4532660145.3284187</v>
      </c>
      <c r="J43" s="7">
        <v>3384063359.8233271</v>
      </c>
      <c r="K43" s="7">
        <v>3909780525.3737488</v>
      </c>
      <c r="L43" s="7">
        <v>5032434970.8417368</v>
      </c>
      <c r="M43" s="7">
        <v>4877684933.1250544</v>
      </c>
      <c r="N43" s="7">
        <v>5594770351.569809</v>
      </c>
      <c r="O43" s="7">
        <v>6173712809.2856894</v>
      </c>
      <c r="P43" s="7">
        <v>7870239463.5846109</v>
      </c>
      <c r="Q43" s="7">
        <v>9596960174.3436527</v>
      </c>
      <c r="R43" s="7">
        <v>10237343153.431078</v>
      </c>
      <c r="S43" s="7">
        <v>9648583220.4725647</v>
      </c>
      <c r="T43" s="7">
        <v>12344424775.923923</v>
      </c>
      <c r="U43" s="7">
        <v>15372607995.40613</v>
      </c>
      <c r="V43" s="7">
        <v>15068422242.057137</v>
      </c>
      <c r="W43" s="7">
        <v>14394927492.964659</v>
      </c>
      <c r="X43" s="7">
        <v>12537821039.825195</v>
      </c>
      <c r="Y43" s="7">
        <v>13651667370.546587</v>
      </c>
      <c r="Z43" s="7">
        <v>11006712649.217484</v>
      </c>
      <c r="AA43" s="7">
        <v>7857729192.856286</v>
      </c>
      <c r="AB43" s="7">
        <v>7195042615.8417645</v>
      </c>
      <c r="AC43" s="7">
        <v>8095367168.1617765</v>
      </c>
      <c r="AD43" s="7">
        <v>7661625472.5118866</v>
      </c>
      <c r="AE43" s="7">
        <v>8861299976.6885777</v>
      </c>
      <c r="AF43" s="7">
        <v>9021862775.2544327</v>
      </c>
      <c r="AG43" s="7">
        <v>9349764580.3519783</v>
      </c>
      <c r="AH43" s="7">
        <v>9087965281.5280666</v>
      </c>
      <c r="AI43" s="7">
        <v>8206227134.0085726</v>
      </c>
      <c r="AJ43" s="7">
        <v>10707792340.027639</v>
      </c>
      <c r="AK43" s="7">
        <v>5820383305.5466805</v>
      </c>
      <c r="AL43" s="7">
        <v>5643439262.2173452</v>
      </c>
      <c r="AM43" s="7">
        <v>5771454939.6240406</v>
      </c>
      <c r="AN43" s="7">
        <v>6090840548.1878386</v>
      </c>
      <c r="AO43" s="7">
        <v>6215591269.8974667</v>
      </c>
      <c r="AP43" s="7">
        <v>4711259427.272727</v>
      </c>
      <c r="AQ43" s="7">
        <v>19088046305.7971</v>
      </c>
      <c r="AR43" s="7">
        <v>7438189100.333333</v>
      </c>
      <c r="AS43" s="7">
        <v>8728038525.1403351</v>
      </c>
      <c r="AT43" s="7">
        <v>8937567059.8775425</v>
      </c>
      <c r="AU43" s="7">
        <v>10297483481.223013</v>
      </c>
      <c r="AV43" s="7">
        <v>11964484667.910227</v>
      </c>
      <c r="AW43" s="7">
        <v>14296507096.413504</v>
      </c>
      <c r="AX43" s="7">
        <v>16364029327.345652</v>
      </c>
      <c r="AY43" s="7">
        <v>19206060270.252144</v>
      </c>
      <c r="AZ43" s="7">
        <v>18262773820.805454</v>
      </c>
      <c r="BA43" s="7">
        <v>20523285374.186985</v>
      </c>
      <c r="BB43" s="7">
        <v>23849009737.666897</v>
      </c>
      <c r="BC43" s="7">
        <v>27463220380.005379</v>
      </c>
      <c r="BD43" s="7">
        <v>30014813755.77195</v>
      </c>
      <c r="BE43" s="7">
        <v>34028119332.60865</v>
      </c>
      <c r="BF43" s="7">
        <v>36188521106.929375</v>
      </c>
      <c r="BG43" s="7">
        <v>34998638634.099968</v>
      </c>
      <c r="BI43" s="7" t="s">
        <v>44</v>
      </c>
      <c r="BJ43" s="7">
        <v>1873452513.9664805</v>
      </c>
      <c r="BL43" s="7">
        <v>9129594818.6074924</v>
      </c>
      <c r="BM43" s="7">
        <v>3632043907.9773345</v>
      </c>
      <c r="BN43" s="7">
        <v>1401695227.5658743</v>
      </c>
      <c r="BO43" s="7">
        <v>735025140336.25537</v>
      </c>
      <c r="BP43" s="7">
        <v>104337372362.15112</v>
      </c>
      <c r="BQ43" s="7">
        <v>284203750000</v>
      </c>
      <c r="BR43" s="7">
        <v>1911563665.3900604</v>
      </c>
      <c r="BT43" s="7">
        <v>825405518.51851845</v>
      </c>
      <c r="BU43" s="7">
        <v>415446209885.0719</v>
      </c>
      <c r="BV43" s="7">
        <v>196421706283.39783</v>
      </c>
      <c r="BW43" s="7">
        <v>5272617196.0451736</v>
      </c>
      <c r="BX43" s="7">
        <v>870486065.88313663</v>
      </c>
      <c r="BY43" s="7">
        <v>237904919845.21838</v>
      </c>
      <c r="BZ43" s="7">
        <v>2569186642.8699942</v>
      </c>
      <c r="CA43" s="7">
        <v>2628920056.1009817</v>
      </c>
      <c r="CB43" s="7">
        <v>53369787318.624527</v>
      </c>
      <c r="CC43" s="7">
        <v>13148099185.230539</v>
      </c>
      <c r="CD43" s="7">
        <v>9062906914.8936176</v>
      </c>
      <c r="CE43" s="7">
        <v>6327551999.999999</v>
      </c>
      <c r="CF43" s="7">
        <v>5505984455.9585485</v>
      </c>
      <c r="CG43" s="7">
        <v>12736856827.984663</v>
      </c>
      <c r="CH43" s="7">
        <v>832072450</v>
      </c>
      <c r="CI43" s="7">
        <v>3480219000</v>
      </c>
      <c r="CJ43" s="7">
        <v>8397912509.0967894</v>
      </c>
      <c r="CK43" s="7">
        <v>655421153320.57947</v>
      </c>
      <c r="CL43" s="7">
        <v>3121619807.9768748</v>
      </c>
      <c r="CM43" s="7">
        <v>6001153306.2645025</v>
      </c>
      <c r="CN43" s="7">
        <v>439158233.19982201</v>
      </c>
      <c r="CO43" s="7">
        <v>5788329609.1575527</v>
      </c>
      <c r="CP43" s="7">
        <v>914500299.09703434</v>
      </c>
      <c r="CQ43" s="7">
        <v>742293448252.64282</v>
      </c>
      <c r="CR43" s="7">
        <v>427550058634.75281</v>
      </c>
      <c r="CS43" s="7">
        <v>271659728209.37943</v>
      </c>
      <c r="CT43" s="7">
        <v>6439703434.7102432</v>
      </c>
      <c r="CU43" s="7">
        <v>77860932151.847107</v>
      </c>
      <c r="CV43" s="7">
        <v>1211346395438.7322</v>
      </c>
      <c r="CW43" s="7">
        <v>10717022462.685905</v>
      </c>
      <c r="CX43" s="7">
        <v>9287367235.2576904</v>
      </c>
      <c r="CY43" s="7">
        <v>19088046305.7971</v>
      </c>
      <c r="CZ43" s="7">
        <v>3219910666.0335684</v>
      </c>
      <c r="DA43" s="7">
        <v>99886577330.727112</v>
      </c>
      <c r="DB43" s="7">
        <v>203846427.73873678</v>
      </c>
      <c r="DC43" s="7">
        <v>539227277.62641084</v>
      </c>
      <c r="DD43" s="7">
        <v>14949514585.158506</v>
      </c>
      <c r="DE43" s="7">
        <v>32252030400.73584</v>
      </c>
      <c r="DF43" s="7">
        <v>30565400000</v>
      </c>
      <c r="DI43" s="7">
        <v>10183317624.882187</v>
      </c>
      <c r="DJ43" s="7">
        <v>61474265134.536407</v>
      </c>
      <c r="DK43" s="7">
        <v>1949953934033.5361</v>
      </c>
      <c r="DL43" s="7">
        <v>551230861.85650539</v>
      </c>
      <c r="DM43" s="7">
        <v>335845814.81481481</v>
      </c>
      <c r="DN43" s="7">
        <v>164158800460.21948</v>
      </c>
      <c r="DO43" s="7">
        <v>23996063503.049706</v>
      </c>
      <c r="DP43" s="7">
        <v>54790245600.584633</v>
      </c>
      <c r="DQ43" s="7">
        <v>1737555451927.585</v>
      </c>
      <c r="DR43" s="7">
        <v>3265108230891.9292</v>
      </c>
      <c r="DS43" s="7">
        <v>8283672555565.9414</v>
      </c>
      <c r="DT43" s="7">
        <v>720049109208.47375</v>
      </c>
      <c r="DU43" s="7">
        <v>10011304103592.314</v>
      </c>
      <c r="DV43" s="7">
        <v>18327764882.441219</v>
      </c>
      <c r="DW43" s="7">
        <v>99838543960.076309</v>
      </c>
      <c r="DX43" s="7">
        <v>6486948965622.9805</v>
      </c>
      <c r="DY43" s="7">
        <v>706370815.58441556</v>
      </c>
      <c r="DZ43" s="7">
        <v>595402616546.89514</v>
      </c>
      <c r="EA43" s="7">
        <v>5685774808.8086243</v>
      </c>
      <c r="EB43" s="7">
        <v>8242392103.6806135</v>
      </c>
      <c r="EC43" s="7">
        <v>8899281080301.7422</v>
      </c>
      <c r="ED43" s="7">
        <v>216797757227.30353</v>
      </c>
      <c r="EE43" s="7">
        <v>125539893126.95781</v>
      </c>
      <c r="EF43" s="7">
        <v>1684109743.4933758</v>
      </c>
      <c r="EG43" s="7">
        <v>1368438363736.8713</v>
      </c>
      <c r="EH43" s="7">
        <v>1062339943.8334303</v>
      </c>
      <c r="EI43" s="7">
        <v>233226300</v>
      </c>
      <c r="EJ43" s="7">
        <v>5067865320.7978973</v>
      </c>
      <c r="EK43" s="7">
        <v>1635441065214.1018</v>
      </c>
      <c r="EL43" s="7">
        <v>3057453482.5582576</v>
      </c>
      <c r="EM43" s="7">
        <v>4983024408.148284</v>
      </c>
      <c r="EO43" s="7">
        <v>2995360969.1619868</v>
      </c>
      <c r="EP43" s="7">
        <v>782915402.42109549</v>
      </c>
      <c r="EQ43" s="7">
        <v>370173851.94611871</v>
      </c>
      <c r="ER43" s="7">
        <v>1045998496.4387157</v>
      </c>
      <c r="ES43" s="7">
        <v>130133845771.14429</v>
      </c>
      <c r="ET43" s="7">
        <v>520044370.37037027</v>
      </c>
      <c r="EU43" s="7">
        <v>1068030829.7559105</v>
      </c>
      <c r="EV43" s="7">
        <v>19288926545.375851</v>
      </c>
      <c r="EX43" s="7">
        <v>712667896.72751188</v>
      </c>
      <c r="EY43" s="7">
        <v>27571498060168.055</v>
      </c>
      <c r="EZ43" s="7">
        <v>171668164082.55469</v>
      </c>
      <c r="FA43" s="7">
        <v>7103529494.3741236</v>
      </c>
      <c r="FB43" s="7">
        <v>155061199539.28165</v>
      </c>
      <c r="FC43" s="7">
        <v>21774273832.103123</v>
      </c>
      <c r="FD43" s="7">
        <v>3953839593.7842693</v>
      </c>
      <c r="FE43" s="7">
        <v>47209471853.347099</v>
      </c>
      <c r="FF43" s="7">
        <v>5778989842836.1016</v>
      </c>
      <c r="FG43" s="7">
        <v>6204623716934.1709</v>
      </c>
      <c r="FH43" s="7">
        <v>425955016165.43945</v>
      </c>
      <c r="FI43" s="7">
        <v>174891573406.93375</v>
      </c>
      <c r="FJ43" s="7">
        <v>165021012077.80963</v>
      </c>
      <c r="FK43" s="7">
        <v>251151822827.44247</v>
      </c>
      <c r="FL43" s="7">
        <v>1563667799.6157825</v>
      </c>
      <c r="FM43" s="7">
        <v>462146799337.69794</v>
      </c>
      <c r="FO43" s="7">
        <v>99855067256.31105</v>
      </c>
      <c r="FP43" s="7">
        <v>109591707802.21602</v>
      </c>
      <c r="FR43" s="7">
        <v>8946079678.4369602</v>
      </c>
      <c r="FS43" s="7">
        <v>132396684080.15108</v>
      </c>
      <c r="FT43" s="7">
        <v>1141760021927.4001</v>
      </c>
      <c r="FU43" s="7">
        <v>8929375580.3156929</v>
      </c>
      <c r="FV43" s="7">
        <v>8460424400.5641756</v>
      </c>
      <c r="FW43" s="7">
        <v>4887519660744.8584</v>
      </c>
      <c r="FX43" s="7">
        <v>18291990619.137001</v>
      </c>
      <c r="FY43" s="7">
        <v>12705357103.00556</v>
      </c>
      <c r="FZ43" s="7">
        <v>1369693171.4350381</v>
      </c>
      <c r="GA43" s="7">
        <v>3654031716.2764916</v>
      </c>
      <c r="GB43" s="7">
        <v>67254174.397031531</v>
      </c>
      <c r="GC43" s="7">
        <v>420515112.89066845</v>
      </c>
      <c r="GD43" s="7">
        <v>561633125839.99426</v>
      </c>
      <c r="GE43" s="7">
        <v>37711864406.779655</v>
      </c>
      <c r="GF43" s="7">
        <v>2070772006620.3918</v>
      </c>
      <c r="GG43" s="7">
        <v>1731198022.4549377</v>
      </c>
      <c r="GH43" s="7">
        <v>17260364842.454395</v>
      </c>
      <c r="GI43" s="7">
        <v>529064600.00000006</v>
      </c>
      <c r="GJ43" s="7">
        <v>38270206950.409996</v>
      </c>
      <c r="GK43" s="7">
        <v>784159222.22222209</v>
      </c>
      <c r="GL43" s="7">
        <v>2262087169598.7246</v>
      </c>
      <c r="GM43" s="7">
        <v>206064992890.96912</v>
      </c>
      <c r="GN43" s="7">
        <v>113334918600.36382</v>
      </c>
      <c r="GO43" s="7">
        <v>2483953102.7948837</v>
      </c>
      <c r="GP43" s="7">
        <v>16330814179.976625</v>
      </c>
      <c r="GQ43" s="7">
        <v>1334823902218.4756</v>
      </c>
      <c r="GR43" s="7">
        <v>5939720920632.4932</v>
      </c>
      <c r="GS43" s="7">
        <v>887295262.18416536</v>
      </c>
      <c r="GT43" s="7">
        <v>3403220871569.6323</v>
      </c>
      <c r="GU43" s="7">
        <v>11539211480.362537</v>
      </c>
      <c r="GV43" s="7">
        <v>21263514833.241203</v>
      </c>
      <c r="GW43" s="7">
        <v>7937758980.3012743</v>
      </c>
      <c r="GX43" s="7">
        <v>6720492405.8361053</v>
      </c>
      <c r="GZ43" s="7">
        <v>38857251336.34481</v>
      </c>
      <c r="HA43" s="7">
        <v>2647883820.1862526</v>
      </c>
      <c r="HB43" s="7">
        <v>1288429150.5139382</v>
      </c>
      <c r="HC43" s="7">
        <v>3877673539.0908375</v>
      </c>
      <c r="HD43" s="7">
        <v>624337145.28462195</v>
      </c>
      <c r="HE43" s="7">
        <v>967123025893.84741</v>
      </c>
      <c r="HF43" s="7">
        <v>683647965226.95544</v>
      </c>
      <c r="HG43" s="7">
        <v>110937700</v>
      </c>
      <c r="HH43" s="7">
        <v>5851457342168.9951</v>
      </c>
      <c r="HI43" s="7">
        <v>3772851420.247633</v>
      </c>
      <c r="HJ43" s="7">
        <v>2954129565.829649</v>
      </c>
      <c r="HK43" s="7">
        <v>4306192435.8220654</v>
      </c>
      <c r="HL43" s="7">
        <v>8905066163.5864277</v>
      </c>
      <c r="HM43" s="7">
        <v>451745270165.34808</v>
      </c>
      <c r="HN43" s="7">
        <v>984279598.32525098</v>
      </c>
      <c r="HO43" s="7">
        <v>1136896123.6129804</v>
      </c>
      <c r="HQ43" s="7">
        <v>5016469068.5089827</v>
      </c>
      <c r="HR43" s="7">
        <v>1293654175.2102034</v>
      </c>
      <c r="HS43" s="7">
        <v>4582555124.649518</v>
      </c>
      <c r="HT43" s="7">
        <v>1743506287.4151907</v>
      </c>
      <c r="HU43" s="7">
        <v>93789736842.10527</v>
      </c>
      <c r="HV43" s="7">
        <v>11030552667252.646</v>
      </c>
      <c r="HW43" s="7">
        <v>3908661517.6229868</v>
      </c>
      <c r="HX43" s="7">
        <v>2682347064.3641982</v>
      </c>
      <c r="HY43" s="7">
        <v>1798374468.3636239</v>
      </c>
      <c r="HZ43" s="7">
        <v>46386011231.369957</v>
      </c>
      <c r="IA43" s="7">
        <v>5107329007.0921993</v>
      </c>
      <c r="IB43" s="7">
        <v>412807259996.31476</v>
      </c>
      <c r="IC43" s="7">
        <v>171315639982.7308</v>
      </c>
      <c r="ID43" s="7">
        <v>5494252207.9050245</v>
      </c>
      <c r="IF43" s="7">
        <v>52623281956.703117</v>
      </c>
      <c r="IG43" s="7">
        <v>27363992604547.586</v>
      </c>
      <c r="IH43" s="7">
        <v>19507412223.667103</v>
      </c>
      <c r="II43" s="7">
        <v>91230480401.455582</v>
      </c>
      <c r="IJ43" s="7">
        <v>73952374969.799469</v>
      </c>
      <c r="IK43" s="7">
        <v>12304114999.999998</v>
      </c>
      <c r="IL43" s="7">
        <v>51744749133.21299</v>
      </c>
      <c r="IM43" s="7">
        <v>81026297144.27951</v>
      </c>
      <c r="IN43" s="7">
        <v>149300000</v>
      </c>
      <c r="IO43" s="7">
        <v>3521348154.7966647</v>
      </c>
      <c r="IP43" s="7">
        <v>171885598582.6373</v>
      </c>
      <c r="IQ43" s="7">
        <v>211754710795.63007</v>
      </c>
      <c r="IR43" s="7">
        <v>61701810000</v>
      </c>
      <c r="IT43" s="7">
        <v>118358489957.61932</v>
      </c>
      <c r="IU43" s="7">
        <v>8195993230.742754</v>
      </c>
      <c r="IV43" s="7">
        <v>4313600000</v>
      </c>
      <c r="IW43" s="7">
        <v>3448662181.8231974</v>
      </c>
      <c r="IX43" s="7">
        <v>26282689637675.34</v>
      </c>
      <c r="IY43" s="7">
        <v>3447543137.9414983</v>
      </c>
      <c r="IZ43" s="7">
        <v>17759890109.89011</v>
      </c>
      <c r="JA43" s="7">
        <v>37438527799.530151</v>
      </c>
      <c r="JB43" s="7">
        <v>259708496267.33026</v>
      </c>
      <c r="JC43" s="7">
        <v>1734938264.4737105</v>
      </c>
      <c r="JD43" s="7">
        <v>614756473709.58533</v>
      </c>
      <c r="JE43" s="7">
        <v>189514926222.66666</v>
      </c>
      <c r="JF43" s="7">
        <v>12257418326.073427</v>
      </c>
      <c r="JG43" s="7">
        <v>4679604753.5571051</v>
      </c>
      <c r="JH43" s="7">
        <v>95833932714.617172</v>
      </c>
      <c r="JI43" s="7">
        <v>435103853.48503608</v>
      </c>
      <c r="JJ43" s="7">
        <v>635874002.19874775</v>
      </c>
      <c r="JK43" s="7">
        <v>13134100000</v>
      </c>
      <c r="JL43" s="7">
        <v>773907642.41474771</v>
      </c>
      <c r="JN43" s="7">
        <v>6540247190.3352919</v>
      </c>
      <c r="JO43" s="7">
        <v>367372728727.68353</v>
      </c>
      <c r="JQ43" s="7">
        <v>367992054429.68762</v>
      </c>
      <c r="JR43" s="7">
        <v>126923095471.90991</v>
      </c>
      <c r="JT43" s="7">
        <v>892164393.93939388</v>
      </c>
      <c r="JU43" s="7">
        <v>29114875621.890549</v>
      </c>
      <c r="JV43" s="7">
        <v>20342201356.005165</v>
      </c>
      <c r="JW43" s="7">
        <v>259802012617.05704</v>
      </c>
      <c r="JX43" s="7">
        <v>1738100848.0972073</v>
      </c>
      <c r="JZ43" s="7">
        <v>614879764.78000641</v>
      </c>
      <c r="KA43" s="7">
        <v>19325894913.125393</v>
      </c>
      <c r="KC43" s="7">
        <v>1385058161.7674632</v>
      </c>
      <c r="KD43" s="7">
        <v>1733976957283.7751</v>
      </c>
      <c r="KE43" s="7">
        <v>891934707791.11133</v>
      </c>
      <c r="KF43" s="7">
        <v>1294250233.188942</v>
      </c>
      <c r="KG43" s="7">
        <v>126392308497.74878</v>
      </c>
      <c r="KH43" s="7">
        <v>860550305.83249056</v>
      </c>
      <c r="KI43" s="7">
        <v>2904662604.820529</v>
      </c>
      <c r="KJ43" s="7">
        <v>2150291053438.4531</v>
      </c>
      <c r="KK43" s="7">
        <v>367999999.99999994</v>
      </c>
      <c r="KL43" s="7">
        <v>447384545921.06244</v>
      </c>
      <c r="KM43" s="7">
        <v>202363492.16033188</v>
      </c>
      <c r="KN43" s="7">
        <v>614756473709.58521</v>
      </c>
      <c r="KO43" s="7">
        <v>367992054429.68762</v>
      </c>
      <c r="KP43" s="7">
        <v>8154338232.959775</v>
      </c>
      <c r="KQ43" s="7">
        <v>21473188881.593346</v>
      </c>
      <c r="KR43" s="7">
        <v>272979390595.00961</v>
      </c>
      <c r="KS43" s="7">
        <v>13742057.050092764</v>
      </c>
      <c r="KT43" s="7">
        <v>10185786382.828268</v>
      </c>
      <c r="KU43" s="7">
        <v>6193246837.0968733</v>
      </c>
      <c r="KV43" s="7">
        <v>31261527363.143963</v>
      </c>
      <c r="KW43" s="7">
        <v>4516745939516.1924</v>
      </c>
      <c r="KX43" s="7">
        <v>22823255801.844688</v>
      </c>
      <c r="KY43" s="7">
        <v>10284779000000</v>
      </c>
      <c r="KZ43" s="7">
        <v>13760374487.510038</v>
      </c>
      <c r="LA43" s="7">
        <v>396270000</v>
      </c>
      <c r="LB43" s="7">
        <v>117140723529.41176</v>
      </c>
      <c r="LE43" s="7">
        <v>33640085738.647999</v>
      </c>
      <c r="LF43" s="7">
        <v>272014693.05080593</v>
      </c>
      <c r="LG43" s="7">
        <v>33543172517932.887</v>
      </c>
      <c r="LH43" s="7">
        <v>269019710.32745588</v>
      </c>
      <c r="LI43" s="7">
        <v>1849196082.055073</v>
      </c>
      <c r="LJ43" s="7">
        <v>9636342274.8240776</v>
      </c>
      <c r="LK43" s="7">
        <v>136361854808.49591</v>
      </c>
      <c r="LL43" s="7">
        <v>3600683039.7325449</v>
      </c>
      <c r="LM43" s="7">
        <v>6689957599.999999</v>
      </c>
    </row>
    <row r="44" spans="1:325" s="7" customFormat="1" x14ac:dyDescent="0.3">
      <c r="A44" s="7" t="s">
        <v>146</v>
      </c>
      <c r="B44" s="7" t="s">
        <v>63</v>
      </c>
      <c r="C44" s="7">
        <v>131731862.56899737</v>
      </c>
      <c r="D44" s="7">
        <v>151675739.16062728</v>
      </c>
      <c r="E44" s="7">
        <v>166521239.8632805</v>
      </c>
      <c r="F44" s="7">
        <v>172233430.87150151</v>
      </c>
      <c r="G44" s="7">
        <v>185693724.84533143</v>
      </c>
      <c r="H44" s="7">
        <v>198318063.86083531</v>
      </c>
      <c r="I44" s="7">
        <v>220613582.36982745</v>
      </c>
      <c r="J44" s="7">
        <v>237397428.33642918</v>
      </c>
      <c r="K44" s="7">
        <v>251247458.01218912</v>
      </c>
      <c r="L44" s="7">
        <v>265040036.05911562</v>
      </c>
      <c r="M44" s="7">
        <v>274960699.85855001</v>
      </c>
      <c r="N44" s="7">
        <v>322128019.32356131</v>
      </c>
      <c r="O44" s="7">
        <v>410669262.89792937</v>
      </c>
      <c r="P44" s="7">
        <v>541973362.48099756</v>
      </c>
      <c r="Q44" s="7">
        <v>585364635.35474765</v>
      </c>
      <c r="R44" s="7">
        <v>767102679.0186218</v>
      </c>
      <c r="S44" s="7">
        <v>754549600.54818201</v>
      </c>
      <c r="T44" s="7">
        <v>765224030.63655174</v>
      </c>
      <c r="U44" s="7">
        <v>878771771.29105008</v>
      </c>
      <c r="V44" s="7">
        <v>1198749665.9506621</v>
      </c>
      <c r="W44" s="7">
        <v>1705796849.5465524</v>
      </c>
      <c r="X44" s="7">
        <v>1993512325.9228613</v>
      </c>
      <c r="Y44" s="7">
        <v>2160640566.539598</v>
      </c>
      <c r="Z44" s="7">
        <v>2097274289.6151164</v>
      </c>
      <c r="AA44" s="7">
        <v>2193581366.4072165</v>
      </c>
      <c r="AB44" s="7">
        <v>2160872541.4188676</v>
      </c>
      <c r="AC44" s="7">
        <v>1849268214.6818438</v>
      </c>
      <c r="AD44" s="7">
        <v>2297753649.2797995</v>
      </c>
      <c r="AE44" s="7">
        <v>2212536313.3349228</v>
      </c>
      <c r="AF44" s="7">
        <v>2389593021.9486556</v>
      </c>
      <c r="AG44" s="7">
        <v>2798746050.582356</v>
      </c>
      <c r="AH44" s="7">
        <v>2724853507.6385603</v>
      </c>
      <c r="AI44" s="7">
        <v>2933222705.8038173</v>
      </c>
      <c r="AJ44" s="7">
        <v>1918970177.7492521</v>
      </c>
      <c r="AK44" s="7">
        <v>1769365438.8715479</v>
      </c>
      <c r="AL44" s="7">
        <v>2116003868.1792827</v>
      </c>
      <c r="AM44" s="7">
        <v>2540697537.7167335</v>
      </c>
      <c r="AN44" s="7">
        <v>2322719101.298069</v>
      </c>
      <c r="AO44" s="7">
        <v>1949481380.6404378</v>
      </c>
      <c r="AP44" s="7">
        <v>2353909441.7151413</v>
      </c>
      <c r="AQ44" s="7">
        <v>3219910666.0335684</v>
      </c>
      <c r="AR44" s="7">
        <v>2794259783.0809703</v>
      </c>
      <c r="AS44" s="7">
        <v>3019993738.7749176</v>
      </c>
      <c r="AT44" s="7">
        <v>3495868808.0512004</v>
      </c>
      <c r="AU44" s="7">
        <v>4648628921.3696852</v>
      </c>
      <c r="AV44" s="7">
        <v>6087003176.1162434</v>
      </c>
      <c r="AW44" s="7">
        <v>7731261310.933217</v>
      </c>
      <c r="AX44" s="7">
        <v>8394688284.0622387</v>
      </c>
      <c r="AY44" s="7">
        <v>11859014004.077219</v>
      </c>
      <c r="AZ44" s="7">
        <v>9593536531.2377758</v>
      </c>
      <c r="BA44" s="7">
        <v>12007880590.457462</v>
      </c>
      <c r="BB44" s="7">
        <v>14425607224.168041</v>
      </c>
      <c r="BC44" s="7">
        <v>13677930123.591871</v>
      </c>
      <c r="BD44" s="7">
        <v>14085852120.476074</v>
      </c>
      <c r="BE44" s="7">
        <v>14177437627.296906</v>
      </c>
      <c r="BF44" s="7">
        <v>8553154505.8369322</v>
      </c>
      <c r="BG44" s="7">
        <v>7833509443.3939543</v>
      </c>
      <c r="BI44" s="7" t="s">
        <v>45</v>
      </c>
      <c r="BJ44" s="7">
        <v>1920262569.8324022</v>
      </c>
      <c r="BK44" s="7">
        <v>2461665937.8938584</v>
      </c>
      <c r="BL44" s="7">
        <v>8936063723.2012119</v>
      </c>
      <c r="BM44" s="7">
        <v>4060758804.120841</v>
      </c>
      <c r="BN44" s="7">
        <v>1484017897.0917227</v>
      </c>
      <c r="BO44" s="7">
        <v>723282816382.44519</v>
      </c>
      <c r="BP44" s="7">
        <v>103311640571.81757</v>
      </c>
      <c r="BQ44" s="7">
        <v>268696750000</v>
      </c>
      <c r="BR44" s="7">
        <v>2118467913.3787341</v>
      </c>
      <c r="BT44" s="7">
        <v>795976518.51851845</v>
      </c>
      <c r="BU44" s="7">
        <v>378899860470.10846</v>
      </c>
      <c r="BV44" s="7">
        <v>196953628635.34677</v>
      </c>
      <c r="BW44" s="7">
        <v>5707720390.8514986</v>
      </c>
      <c r="BX44" s="7">
        <v>876794723.06858552</v>
      </c>
      <c r="BY44" s="7">
        <v>237841610738.25504</v>
      </c>
      <c r="BZ44" s="7">
        <v>2680213931.4647183</v>
      </c>
      <c r="CA44" s="7">
        <v>2812845513.5712519</v>
      </c>
      <c r="CB44" s="7">
        <v>53991289844.329132</v>
      </c>
      <c r="CC44" s="7">
        <v>14135393875.589327</v>
      </c>
      <c r="CD44" s="7">
        <v>8976207712.7659569</v>
      </c>
      <c r="CE44" s="7">
        <v>6516650999.999999</v>
      </c>
      <c r="CF44" s="7">
        <v>5748990666.1786242</v>
      </c>
      <c r="CG44" s="7">
        <v>12354820143.88489</v>
      </c>
      <c r="CH44" s="7">
        <v>871860600</v>
      </c>
      <c r="CI44" s="7">
        <v>3680483000</v>
      </c>
      <c r="CJ44" s="7">
        <v>8141537937.6106796</v>
      </c>
      <c r="CK44" s="7">
        <v>559372502338.23657</v>
      </c>
      <c r="CL44" s="7">
        <v>3116632412.98352</v>
      </c>
      <c r="CM44" s="7">
        <v>5601090584.3612213</v>
      </c>
      <c r="CN44" s="7">
        <v>476360697.18160629</v>
      </c>
      <c r="CO44" s="7">
        <v>5489608299.6644526</v>
      </c>
      <c r="CP44" s="7">
        <v>931833302.75285661</v>
      </c>
      <c r="CQ44" s="7">
        <v>736379777892.56201</v>
      </c>
      <c r="CR44" s="7">
        <v>468161745109.39325</v>
      </c>
      <c r="CS44" s="7">
        <v>278628772872.71863</v>
      </c>
      <c r="CT44" s="7">
        <v>6232906290.4851017</v>
      </c>
      <c r="CU44" s="7">
        <v>70979923960.374207</v>
      </c>
      <c r="CV44" s="7">
        <v>1339395440432.0352</v>
      </c>
      <c r="CW44" s="7">
        <v>11192560827.296247</v>
      </c>
      <c r="CX44" s="7">
        <v>9633109349.6453457</v>
      </c>
      <c r="CY44" s="7">
        <v>7438189100.333333</v>
      </c>
      <c r="CZ44" s="7">
        <v>2794259783.0809703</v>
      </c>
      <c r="DA44" s="7">
        <v>98203546156.310226</v>
      </c>
      <c r="DB44" s="7">
        <v>220093812.2067914</v>
      </c>
      <c r="DC44" s="7">
        <v>563024383.29662621</v>
      </c>
      <c r="DD44" s="7">
        <v>15913363335.056404</v>
      </c>
      <c r="DE44" s="7">
        <v>33172149746.010288</v>
      </c>
      <c r="DF44" s="7">
        <v>31682400000</v>
      </c>
      <c r="DI44" s="7">
        <v>10567304189.435337</v>
      </c>
      <c r="DJ44" s="7">
        <v>67375623427.464203</v>
      </c>
      <c r="DK44" s="7">
        <v>1950648769574.9441</v>
      </c>
      <c r="DL44" s="7">
        <v>572417440.82016194</v>
      </c>
      <c r="DM44" s="7">
        <v>343119370.37037033</v>
      </c>
      <c r="DN44" s="7">
        <v>164791416350.26672</v>
      </c>
      <c r="DO44" s="7">
        <v>24892521236.955303</v>
      </c>
      <c r="DP44" s="7">
        <v>54744714396.16655</v>
      </c>
      <c r="DQ44" s="7">
        <v>1848686476416.4148</v>
      </c>
      <c r="DR44" s="7">
        <v>3224441922892.9165</v>
      </c>
      <c r="DS44" s="7">
        <v>7705159083109.5049</v>
      </c>
      <c r="DT44" s="7">
        <v>717065633312.41663</v>
      </c>
      <c r="DU44" s="7">
        <v>10112904613806.846</v>
      </c>
      <c r="DV44" s="7">
        <v>24468324000</v>
      </c>
      <c r="DW44" s="7">
        <v>97632008709.853027</v>
      </c>
      <c r="DX44" s="7">
        <v>6593233923750.3271</v>
      </c>
      <c r="DY44" s="7">
        <v>752368495.51262212</v>
      </c>
      <c r="DZ44" s="7">
        <v>625975838926.17456</v>
      </c>
      <c r="EA44" s="7">
        <v>6245069734.1330233</v>
      </c>
      <c r="EB44" s="7">
        <v>8231326016.4749393</v>
      </c>
      <c r="EC44" s="7">
        <v>9000712583377.4043</v>
      </c>
      <c r="ED44" s="7">
        <v>199375997395.1922</v>
      </c>
      <c r="EE44" s="7">
        <v>129250111856.82327</v>
      </c>
      <c r="EF44" s="7">
        <v>1660102345.6030922</v>
      </c>
      <c r="EG44" s="7">
        <v>1382218344519.0156</v>
      </c>
      <c r="EH44" s="7">
        <v>1154899793.3387802</v>
      </c>
      <c r="EI44" s="7">
        <v>240051900</v>
      </c>
      <c r="EJ44" s="7">
        <v>5018874179.1870413</v>
      </c>
      <c r="EK44" s="7">
        <v>1613034403339.571</v>
      </c>
      <c r="EL44" s="7">
        <v>3219487824.8791084</v>
      </c>
      <c r="EM44" s="7">
        <v>5314909953.9299173</v>
      </c>
      <c r="EO44" s="7">
        <v>2833442750.4363899</v>
      </c>
      <c r="EP44" s="7">
        <v>687408804.63052678</v>
      </c>
      <c r="EQ44" s="7">
        <v>392278168.19989675</v>
      </c>
      <c r="ER44" s="7">
        <v>1461139022.0295386</v>
      </c>
      <c r="ES44" s="7">
        <v>136191353467.56152</v>
      </c>
      <c r="ET44" s="7">
        <v>520444185.18518513</v>
      </c>
      <c r="EU44" s="7">
        <v>1086172922.5741336</v>
      </c>
      <c r="EV44" s="7">
        <v>18702802394.828594</v>
      </c>
      <c r="EX44" s="7">
        <v>696281471.67853224</v>
      </c>
      <c r="EY44" s="7">
        <v>27308138861964.051</v>
      </c>
      <c r="EZ44" s="7">
        <v>169403241524.33707</v>
      </c>
      <c r="FA44" s="7">
        <v>7565869927.7376318</v>
      </c>
      <c r="FB44" s="7">
        <v>147407334553.84592</v>
      </c>
      <c r="FC44" s="7">
        <v>23289671102.319725</v>
      </c>
      <c r="FD44" s="7">
        <v>3596448035.4474697</v>
      </c>
      <c r="FE44" s="7">
        <v>53696730223.831757</v>
      </c>
      <c r="FF44" s="7">
        <v>5856302628857.7988</v>
      </c>
      <c r="FG44" s="7">
        <v>6271139148795.5244</v>
      </c>
      <c r="FH44" s="7">
        <v>414877779648.67084</v>
      </c>
      <c r="FI44" s="7">
        <v>168921966719.70316</v>
      </c>
      <c r="FJ44" s="7">
        <v>160446947784.90857</v>
      </c>
      <c r="FK44" s="7">
        <v>246099126238.94766</v>
      </c>
      <c r="FL44" s="7">
        <v>1614595290.9181993</v>
      </c>
      <c r="FM44" s="7">
        <v>478965491060.7713</v>
      </c>
      <c r="FO44" s="7">
        <v>109119123042.5056</v>
      </c>
      <c r="FP44" s="7">
        <v>126878750295.94432</v>
      </c>
      <c r="FR44" s="7">
        <v>8146073989.5262594</v>
      </c>
      <c r="FS44" s="7">
        <v>130751599020.37711</v>
      </c>
      <c r="FT44" s="7">
        <v>1162317840447.4272</v>
      </c>
      <c r="FU44" s="7">
        <v>9087918836.8055553</v>
      </c>
      <c r="FV44" s="7">
        <v>8975689844.8519039</v>
      </c>
      <c r="FW44" s="7">
        <v>4303544259842.7207</v>
      </c>
      <c r="FX44" s="7">
        <v>22152689129.55827</v>
      </c>
      <c r="FY44" s="7">
        <v>12986007425.878052</v>
      </c>
      <c r="FZ44" s="7">
        <v>1525112241.8437595</v>
      </c>
      <c r="GA44" s="7">
        <v>3984000517.0189857</v>
      </c>
      <c r="GB44" s="7">
        <v>63101272.369918279</v>
      </c>
      <c r="GC44" s="7">
        <v>461078096.24439257</v>
      </c>
      <c r="GD44" s="7">
        <v>533052076313.52679</v>
      </c>
      <c r="GE44" s="7">
        <v>34890772742.093262</v>
      </c>
      <c r="GF44" s="7">
        <v>2013631181344.9907</v>
      </c>
      <c r="GG44" s="7">
        <v>1768619058.3464744</v>
      </c>
      <c r="GH44" s="7">
        <v>17649751243.781094</v>
      </c>
      <c r="GI44" s="7">
        <v>521000000</v>
      </c>
      <c r="GJ44" s="7">
        <v>34110064452.15667</v>
      </c>
      <c r="GK44" s="7">
        <v>743808074.07407403</v>
      </c>
      <c r="GL44" s="7">
        <v>2204812506381.584</v>
      </c>
      <c r="GM44" s="7">
        <v>196139081536.10922</v>
      </c>
      <c r="GN44" s="7">
        <v>102344707240.84056</v>
      </c>
      <c r="GO44" s="7">
        <v>2491822706.8025599</v>
      </c>
      <c r="GP44" s="7">
        <v>15746229581.561871</v>
      </c>
      <c r="GQ44" s="7">
        <v>1347552601226.1689</v>
      </c>
      <c r="GR44" s="7">
        <v>5994991423437.3438</v>
      </c>
      <c r="GS44" s="7">
        <v>825706966.80202699</v>
      </c>
      <c r="GT44" s="7">
        <v>3517771165279.4961</v>
      </c>
      <c r="GU44" s="7">
        <v>12252498921.018559</v>
      </c>
      <c r="GV44" s="7">
        <v>21272418791.946308</v>
      </c>
      <c r="GW44" s="7">
        <v>8350252966.1965532</v>
      </c>
      <c r="GX44" s="7">
        <v>6811227982.8219328</v>
      </c>
      <c r="GZ44" s="7">
        <v>39459581217.375916</v>
      </c>
      <c r="HA44" s="7">
        <v>2671401082.76436</v>
      </c>
      <c r="HB44" s="7">
        <v>1480656884.3846178</v>
      </c>
      <c r="HC44" s="7">
        <v>4529575347.5680485</v>
      </c>
      <c r="HD44" s="7">
        <v>870179738.56209147</v>
      </c>
      <c r="HE44" s="7">
        <v>970705165852.0752</v>
      </c>
      <c r="HF44" s="7">
        <v>724703603502.34949</v>
      </c>
      <c r="HG44" s="7">
        <v>115152100</v>
      </c>
      <c r="HH44" s="7">
        <v>5917641548115.5049</v>
      </c>
      <c r="HI44" s="7">
        <v>3709637829.9486609</v>
      </c>
      <c r="HJ44" s="7">
        <v>3465305993.4778323</v>
      </c>
      <c r="HK44" s="7">
        <v>4331870647.7153492</v>
      </c>
      <c r="HL44" s="7">
        <v>6477790688.2284384</v>
      </c>
      <c r="HM44" s="7">
        <v>467443771526.27771</v>
      </c>
      <c r="HN44" s="7">
        <v>1159860290.1665769</v>
      </c>
      <c r="HO44" s="7">
        <v>1267997934.3125041</v>
      </c>
      <c r="HQ44" s="7">
        <v>4766928746.6913967</v>
      </c>
      <c r="HR44" s="7">
        <v>1295539448.3648379</v>
      </c>
      <c r="HS44" s="7">
        <v>4536538210.6676092</v>
      </c>
      <c r="HT44" s="7">
        <v>1716502862.2954042</v>
      </c>
      <c r="HU44" s="7">
        <v>92783947368.421051</v>
      </c>
      <c r="HV44" s="7">
        <v>11361884260892.566</v>
      </c>
      <c r="HW44" s="7">
        <v>3546783708.1261907</v>
      </c>
      <c r="HY44" s="7">
        <v>1945327564.6504242</v>
      </c>
      <c r="HZ44" s="7">
        <v>44137994251.618034</v>
      </c>
      <c r="IA44" s="7">
        <v>5323146565.7031498</v>
      </c>
      <c r="IB44" s="7">
        <v>426573601789.70917</v>
      </c>
      <c r="IC44" s="7">
        <v>174003247439.30515</v>
      </c>
      <c r="ID44" s="7">
        <v>6007061224.4897947</v>
      </c>
      <c r="IF44" s="7">
        <v>53872425916.624809</v>
      </c>
      <c r="IG44" s="7">
        <v>27110458733014.957</v>
      </c>
      <c r="IH44" s="7">
        <v>19452015604.681404</v>
      </c>
      <c r="II44" s="7">
        <v>90672611826.833344</v>
      </c>
      <c r="IJ44" s="7">
        <v>72309738921.33287</v>
      </c>
      <c r="IK44" s="7">
        <v>12502013400</v>
      </c>
      <c r="IL44" s="7">
        <v>52030158775.405487</v>
      </c>
      <c r="IM44" s="7">
        <v>76262072022.214996</v>
      </c>
      <c r="IN44" s="7">
        <v>160000000</v>
      </c>
      <c r="IO44" s="7">
        <v>3081029665.9823341</v>
      </c>
      <c r="IP44" s="7">
        <v>190521263343.02255</v>
      </c>
      <c r="IQ44" s="7">
        <v>200696505653.47504</v>
      </c>
      <c r="IR44" s="7">
        <v>69668635000</v>
      </c>
      <c r="IT44" s="7">
        <v>121545880984.34006</v>
      </c>
      <c r="IU44" s="7">
        <v>7662595075.9024134</v>
      </c>
      <c r="IV44" s="7">
        <v>4003699999.9999995</v>
      </c>
      <c r="IW44" s="7">
        <v>3375672793.358799</v>
      </c>
      <c r="IX44" s="7">
        <v>26041902978855.992</v>
      </c>
      <c r="IZ44" s="7">
        <v>17538461538.461536</v>
      </c>
      <c r="JA44" s="7">
        <v>40716836998.038612</v>
      </c>
      <c r="JB44" s="7">
        <v>306602673980.11652</v>
      </c>
      <c r="JC44" s="7">
        <v>1674685094.0163915</v>
      </c>
      <c r="JD44" s="7">
        <v>630828017006.12256</v>
      </c>
      <c r="JE44" s="7">
        <v>184137469724.8627</v>
      </c>
      <c r="JF44" s="7">
        <v>13182979783.533049</v>
      </c>
      <c r="JG44" s="7">
        <v>4877602059.5098343</v>
      </c>
      <c r="JH44" s="7">
        <v>89286208628.676666</v>
      </c>
      <c r="JI44" s="7">
        <v>400463452.06517625</v>
      </c>
      <c r="JJ44" s="7">
        <v>1079478387.8357625</v>
      </c>
      <c r="JK44" s="7">
        <v>13812700000</v>
      </c>
      <c r="JL44" s="7">
        <v>815205233.06279135</v>
      </c>
      <c r="JN44" s="7">
        <v>12267175481.254211</v>
      </c>
      <c r="JO44" s="7">
        <v>341926581367.12122</v>
      </c>
      <c r="JQ44" s="7">
        <v>342553779838.7998</v>
      </c>
      <c r="JR44" s="7">
        <v>127212731119.31068</v>
      </c>
      <c r="JS44" s="7">
        <v>72230284.432587638</v>
      </c>
      <c r="JT44" s="7">
        <v>763465550.45871556</v>
      </c>
      <c r="JU44" s="7">
        <v>30703017449.664436</v>
      </c>
      <c r="JV44" s="7">
        <v>20875387068.114513</v>
      </c>
      <c r="JW44" s="7">
        <v>239917320966.97678</v>
      </c>
      <c r="JX44" s="7">
        <v>1542477354.9935536</v>
      </c>
      <c r="JZ44" s="7">
        <v>622262057.19163465</v>
      </c>
      <c r="KA44" s="7">
        <v>21099833783.50301</v>
      </c>
      <c r="KC44" s="7">
        <v>1709347793.3287272</v>
      </c>
      <c r="KD44" s="7">
        <v>1844880258516.1104</v>
      </c>
      <c r="KE44" s="7">
        <v>907586896655.43933</v>
      </c>
      <c r="KF44" s="7">
        <v>1332328999.090771</v>
      </c>
      <c r="KG44" s="7">
        <v>120296746256.63092</v>
      </c>
      <c r="KH44" s="7">
        <v>1080774007.2506535</v>
      </c>
      <c r="KI44" s="7">
        <v>3534771968.5118895</v>
      </c>
      <c r="KJ44" s="7">
        <v>2083909421596.084</v>
      </c>
      <c r="KK44" s="7">
        <v>452000000</v>
      </c>
      <c r="KL44" s="7">
        <v>463423567528.95868</v>
      </c>
      <c r="KM44" s="7">
        <v>181244788.47332925</v>
      </c>
      <c r="KN44" s="7">
        <v>630828017006.12244</v>
      </c>
      <c r="KO44" s="7">
        <v>342553779838.79987</v>
      </c>
      <c r="KP44" s="7">
        <v>8824873259.3210545</v>
      </c>
      <c r="KQ44" s="7">
        <v>22066101341.488842</v>
      </c>
      <c r="KR44" s="7">
        <v>200254104151.4743</v>
      </c>
      <c r="KS44" s="7">
        <v>13196544.946725976</v>
      </c>
      <c r="KT44" s="7">
        <v>10383560602.853659</v>
      </c>
      <c r="KU44" s="7">
        <v>5840503868.5724535</v>
      </c>
      <c r="KV44" s="7">
        <v>38009344576.60878</v>
      </c>
      <c r="KW44" s="7">
        <v>4570215302631.6367</v>
      </c>
      <c r="KX44" s="7">
        <v>20898788416.634758</v>
      </c>
      <c r="KY44" s="7">
        <v>10621824000000</v>
      </c>
      <c r="KZ44" s="7">
        <v>11401351420.171762</v>
      </c>
      <c r="LA44" s="7">
        <v>430040370.37037033</v>
      </c>
      <c r="LB44" s="7">
        <v>122903960204.50462</v>
      </c>
      <c r="LE44" s="7">
        <v>35291349197.425385</v>
      </c>
      <c r="LF44" s="7">
        <v>257926881.72043011</v>
      </c>
      <c r="LG44" s="7">
        <v>33335981796637.922</v>
      </c>
      <c r="LH44" s="7">
        <v>273088357.16369998</v>
      </c>
      <c r="LI44" s="7">
        <v>2535333631.8853559</v>
      </c>
      <c r="LJ44" s="7">
        <v>9854042164.6746349</v>
      </c>
      <c r="LK44" s="7">
        <v>121516070204.78329</v>
      </c>
      <c r="LL44" s="7">
        <v>4094480988.1193051</v>
      </c>
      <c r="LM44" s="7">
        <v>6777384699.999999</v>
      </c>
    </row>
    <row r="45" spans="1:325" s="7" customFormat="1" x14ac:dyDescent="0.3">
      <c r="A45" s="7" t="s">
        <v>148</v>
      </c>
      <c r="B45" s="7" t="s">
        <v>63</v>
      </c>
      <c r="C45" s="7">
        <v>4040948153.7302189</v>
      </c>
      <c r="D45" s="7">
        <v>4552914000</v>
      </c>
      <c r="E45" s="7">
        <v>4968603735.5822172</v>
      </c>
      <c r="F45" s="7">
        <v>4838841455.5555553</v>
      </c>
      <c r="G45" s="7">
        <v>5992169466.666667</v>
      </c>
      <c r="H45" s="7">
        <v>5790247619.0476189</v>
      </c>
      <c r="I45" s="7">
        <v>5452762962.9629631</v>
      </c>
      <c r="J45" s="7">
        <v>5727195020.2320309</v>
      </c>
      <c r="K45" s="7">
        <v>5918455409.8099041</v>
      </c>
      <c r="L45" s="7">
        <v>6405427873.7075453</v>
      </c>
      <c r="M45" s="7">
        <v>7198360460.1988716</v>
      </c>
      <c r="N45" s="7">
        <v>7820380970.5367403</v>
      </c>
      <c r="O45" s="7">
        <v>8671358732.6848564</v>
      </c>
      <c r="P45" s="7">
        <v>10315760000.339388</v>
      </c>
      <c r="Q45" s="7">
        <v>12370029583.641897</v>
      </c>
      <c r="R45" s="7">
        <v>13098633901.867271</v>
      </c>
      <c r="S45" s="7">
        <v>15341403660.46981</v>
      </c>
      <c r="T45" s="7">
        <v>19470960619.129715</v>
      </c>
      <c r="U45" s="7">
        <v>23263511958.050903</v>
      </c>
      <c r="V45" s="7">
        <v>27940411250.27322</v>
      </c>
      <c r="W45" s="7">
        <v>33400735644.048115</v>
      </c>
      <c r="X45" s="7">
        <v>36388366869.03093</v>
      </c>
      <c r="Y45" s="7">
        <v>38968039721.748032</v>
      </c>
      <c r="Z45" s="7">
        <v>38729822781.599724</v>
      </c>
      <c r="AA45" s="7">
        <v>38253120737.967125</v>
      </c>
      <c r="AB45" s="7">
        <v>34894411351.983009</v>
      </c>
      <c r="AC45" s="7">
        <v>34942489683.971237</v>
      </c>
      <c r="AD45" s="7">
        <v>36373307085.088745</v>
      </c>
      <c r="AE45" s="7">
        <v>39212550050.422279</v>
      </c>
      <c r="AF45" s="7">
        <v>39540080200.393806</v>
      </c>
      <c r="AG45" s="7">
        <v>40274204595.229561</v>
      </c>
      <c r="AH45" s="7">
        <v>41239551378.248169</v>
      </c>
      <c r="AI45" s="7">
        <v>49279585355.094841</v>
      </c>
      <c r="AJ45" s="7">
        <v>55802538219.02636</v>
      </c>
      <c r="AK45" s="7">
        <v>81703500846.036377</v>
      </c>
      <c r="AL45" s="7">
        <v>92507279383.038727</v>
      </c>
      <c r="AM45" s="7">
        <v>97160109277.80867</v>
      </c>
      <c r="AN45" s="7">
        <v>106659508271.25496</v>
      </c>
      <c r="AO45" s="7">
        <v>98443739941.166397</v>
      </c>
      <c r="AP45" s="7">
        <v>86186158684.768494</v>
      </c>
      <c r="AQ45" s="7">
        <v>99886577330.727112</v>
      </c>
      <c r="AR45" s="7">
        <v>98203546156.310226</v>
      </c>
      <c r="AS45" s="7">
        <v>97933391976.083038</v>
      </c>
      <c r="AT45" s="7">
        <v>94684584162.77298</v>
      </c>
      <c r="AU45" s="7">
        <v>117074863821.85016</v>
      </c>
      <c r="AV45" s="7">
        <v>146566264837.01422</v>
      </c>
      <c r="AW45" s="7">
        <v>162590146096.41431</v>
      </c>
      <c r="AX45" s="7">
        <v>207416494642.37894</v>
      </c>
      <c r="AY45" s="7">
        <v>243982437870.84012</v>
      </c>
      <c r="AZ45" s="7">
        <v>233821670544.25751</v>
      </c>
      <c r="BA45" s="7">
        <v>287018184637.52924</v>
      </c>
      <c r="BB45" s="7">
        <v>335415156702.18616</v>
      </c>
      <c r="BC45" s="7">
        <v>369659700375.51984</v>
      </c>
      <c r="BD45" s="7">
        <v>380191881860.37207</v>
      </c>
      <c r="BE45" s="7">
        <v>378195716714.26593</v>
      </c>
      <c r="BF45" s="7">
        <v>291519591532.95099</v>
      </c>
      <c r="BG45" s="7">
        <v>282462548889.26007</v>
      </c>
      <c r="BI45" s="7" t="s">
        <v>46</v>
      </c>
      <c r="BJ45" s="7">
        <v>1941094972.067039</v>
      </c>
      <c r="BK45" s="7">
        <v>4128820723.0471272</v>
      </c>
      <c r="BL45" s="7">
        <v>12497346669.668413</v>
      </c>
      <c r="BM45" s="7">
        <v>4435078647.7481699</v>
      </c>
      <c r="BN45" s="7">
        <v>1717485413.1375871</v>
      </c>
      <c r="BO45" s="7">
        <v>729051715403.98352</v>
      </c>
      <c r="BP45" s="7">
        <v>109816201497.61743</v>
      </c>
      <c r="BQ45" s="7">
        <v>97724004251.860199</v>
      </c>
      <c r="BR45" s="7">
        <v>2376335048.399756</v>
      </c>
      <c r="BS45" s="7">
        <v>514000000</v>
      </c>
      <c r="BT45" s="7">
        <v>809754481.48148155</v>
      </c>
      <c r="BU45" s="7">
        <v>394635830891.58643</v>
      </c>
      <c r="BV45" s="7">
        <v>212970685111.98947</v>
      </c>
      <c r="BW45" s="7">
        <v>6235795103.8880892</v>
      </c>
      <c r="BX45" s="7">
        <v>825394490.15911055</v>
      </c>
      <c r="BY45" s="7">
        <v>258860342555.99472</v>
      </c>
      <c r="BZ45" s="7">
        <v>3054571081.6911964</v>
      </c>
      <c r="CA45" s="7">
        <v>3205592289.7977324</v>
      </c>
      <c r="CB45" s="7">
        <v>54724081490.510185</v>
      </c>
      <c r="CC45" s="7">
        <v>16360346653.827639</v>
      </c>
      <c r="CD45" s="7">
        <v>9632155053.1914902</v>
      </c>
      <c r="CE45" s="7">
        <v>6957996000</v>
      </c>
      <c r="CF45" s="7">
        <v>6651226179.0182877</v>
      </c>
      <c r="CG45" s="7">
        <v>14594925392.969078</v>
      </c>
      <c r="CH45" s="7">
        <v>932551850</v>
      </c>
      <c r="CI45" s="7">
        <v>3937228000</v>
      </c>
      <c r="CJ45" s="7">
        <v>7905485216.1785221</v>
      </c>
      <c r="CK45" s="7">
        <v>507962741819.91882</v>
      </c>
      <c r="CL45" s="7">
        <v>3169612598.3333402</v>
      </c>
      <c r="CM45" s="7">
        <v>5843329107.5617113</v>
      </c>
      <c r="CN45" s="7">
        <v>537050133.71734214</v>
      </c>
      <c r="CO45" s="7">
        <v>5438857106.7353582</v>
      </c>
      <c r="CP45" s="7">
        <v>991387870.12463045</v>
      </c>
      <c r="CQ45" s="7">
        <v>757950678646.5304</v>
      </c>
      <c r="CR45" s="7">
        <v>527146030956.31409</v>
      </c>
      <c r="CS45" s="7">
        <v>301127808995.25214</v>
      </c>
      <c r="CT45" s="7">
        <v>6663669064.7482014</v>
      </c>
      <c r="CU45" s="7">
        <v>69736811435.103195</v>
      </c>
      <c r="CV45" s="7">
        <v>1470549716080.7058</v>
      </c>
      <c r="CW45" s="7">
        <v>12346919216.135941</v>
      </c>
      <c r="CX45" s="7">
        <v>10879778384.196461</v>
      </c>
      <c r="CY45" s="7">
        <v>8728038525.1403351</v>
      </c>
      <c r="CZ45" s="7">
        <v>3019993738.7749176</v>
      </c>
      <c r="DA45" s="7">
        <v>97933391976.083038</v>
      </c>
      <c r="DB45" s="7">
        <v>246737679.4721061</v>
      </c>
      <c r="DC45" s="7">
        <v>620974660.23030257</v>
      </c>
      <c r="DD45" s="7">
        <v>16504795453.282196</v>
      </c>
      <c r="DE45" s="7">
        <v>34944596086.071106</v>
      </c>
      <c r="DF45" s="7">
        <v>33590500000</v>
      </c>
      <c r="DI45" s="7">
        <v>11618269230.76923</v>
      </c>
      <c r="DJ45" s="7">
        <v>81696651658.898071</v>
      </c>
      <c r="DK45" s="7">
        <v>2079136081309.9944</v>
      </c>
      <c r="DL45" s="7">
        <v>591122039.60139763</v>
      </c>
      <c r="DM45" s="7">
        <v>337695740.74074072</v>
      </c>
      <c r="DN45" s="7">
        <v>178635160297.4147</v>
      </c>
      <c r="DO45" s="7">
        <v>26571620978.788521</v>
      </c>
      <c r="DP45" s="7">
        <v>56760288973.670341</v>
      </c>
      <c r="DQ45" s="7">
        <v>2046092163273.8254</v>
      </c>
      <c r="DR45" s="7">
        <v>3131166808367.2402</v>
      </c>
      <c r="DS45" s="7">
        <v>7827298972846.9238</v>
      </c>
      <c r="DT45" s="7">
        <v>820427017878.6969</v>
      </c>
      <c r="DU45" s="7">
        <v>11061551679319.434</v>
      </c>
      <c r="DV45" s="7">
        <v>28548945000</v>
      </c>
      <c r="DW45" s="7">
        <v>87850683978.669144</v>
      </c>
      <c r="DX45" s="7">
        <v>7173603214645.7129</v>
      </c>
      <c r="DY45" s="7">
        <v>729321366.65186059</v>
      </c>
      <c r="DZ45" s="7">
        <v>705145868624.12952</v>
      </c>
      <c r="EA45" s="7">
        <v>7322069511.1613445</v>
      </c>
      <c r="EB45" s="7">
        <v>7850809498.1680269</v>
      </c>
      <c r="EC45" s="7">
        <v>9811088515429.6699</v>
      </c>
      <c r="ED45" s="7">
        <v>194198480880.05518</v>
      </c>
      <c r="EE45" s="7">
        <v>139552983248.63544</v>
      </c>
      <c r="EF45" s="7">
        <v>1842691481.0919566</v>
      </c>
      <c r="EG45" s="7">
        <v>1500337850555.2419</v>
      </c>
      <c r="EH45" s="7">
        <v>1268445919.4142907</v>
      </c>
      <c r="EI45" s="7">
        <v>241543400</v>
      </c>
      <c r="EJ45" s="7">
        <v>5310381151.3595209</v>
      </c>
      <c r="EK45" s="7">
        <v>1757571942446.0432</v>
      </c>
      <c r="EL45" s="7">
        <v>3395778673.7918258</v>
      </c>
      <c r="EM45" s="7">
        <v>6166330136.2948008</v>
      </c>
      <c r="EO45" s="7">
        <v>2949637039.0442357</v>
      </c>
      <c r="EP45" s="7">
        <v>578236035.10427856</v>
      </c>
      <c r="EQ45" s="7">
        <v>415843481.99869096</v>
      </c>
      <c r="ER45" s="7">
        <v>1806742742.2731121</v>
      </c>
      <c r="ES45" s="7">
        <v>153830947016.75137</v>
      </c>
      <c r="ET45" s="7">
        <v>540336925.92592585</v>
      </c>
      <c r="EU45" s="7">
        <v>1169138789.3143501</v>
      </c>
      <c r="EV45" s="7">
        <v>20776669466.605297</v>
      </c>
      <c r="EW45" s="7">
        <v>3385000000</v>
      </c>
      <c r="EX45" s="7">
        <v>722460886.37138438</v>
      </c>
      <c r="EY45" s="7">
        <v>28461009424519.074</v>
      </c>
      <c r="EZ45" s="7">
        <v>166349228737.38605</v>
      </c>
      <c r="FA45" s="7">
        <v>7775078402.927846</v>
      </c>
      <c r="FB45" s="7">
        <v>160216529979.78174</v>
      </c>
      <c r="FC45" s="7">
        <v>26878499206.016491</v>
      </c>
      <c r="FD45" s="7">
        <v>3472194099.4013138</v>
      </c>
      <c r="FE45" s="7">
        <v>67561285378.725868</v>
      </c>
      <c r="FF45" s="7">
        <v>5947536210760.0439</v>
      </c>
      <c r="FG45" s="7">
        <v>6392053589659.4805</v>
      </c>
      <c r="FH45" s="7">
        <v>444822239206.00671</v>
      </c>
      <c r="FI45" s="7">
        <v>183712405328.48502</v>
      </c>
      <c r="FJ45" s="7">
        <v>195660611165.18344</v>
      </c>
      <c r="FK45" s="7">
        <v>261187520893.63931</v>
      </c>
      <c r="FL45" s="7">
        <v>1897606791.4335327</v>
      </c>
      <c r="FM45" s="7">
        <v>508068952065.90076</v>
      </c>
      <c r="FO45" s="7">
        <v>127941699604.74309</v>
      </c>
      <c r="FP45" s="7">
        <v>128626917503.71953</v>
      </c>
      <c r="FR45" s="7">
        <v>9199643907.9790154</v>
      </c>
      <c r="FS45" s="7">
        <v>121092701253.74646</v>
      </c>
      <c r="FT45" s="7">
        <v>1266510668642.9512</v>
      </c>
      <c r="FU45" s="7">
        <v>9694161516.2752361</v>
      </c>
      <c r="FV45" s="7">
        <v>9582453032.4400578</v>
      </c>
      <c r="FW45" s="7">
        <v>4115116279069.7671</v>
      </c>
      <c r="FX45" s="7">
        <v>24636598581.020412</v>
      </c>
      <c r="FY45" s="7">
        <v>13147743910.72406</v>
      </c>
      <c r="FZ45" s="7">
        <v>1605640633.4218886</v>
      </c>
      <c r="GA45" s="7">
        <v>4284028482.5497074</v>
      </c>
      <c r="GB45" s="7">
        <v>72196457.676844507</v>
      </c>
      <c r="GC45" s="7">
        <v>483120201.31242359</v>
      </c>
      <c r="GD45" s="7">
        <v>609020054512.46521</v>
      </c>
      <c r="GE45" s="7">
        <v>38137545245.146431</v>
      </c>
      <c r="GF45" s="7">
        <v>1791362291806.7197</v>
      </c>
      <c r="GG45" s="7">
        <v>1758176653.0774584</v>
      </c>
      <c r="GH45" s="7">
        <v>19152238805.970146</v>
      </c>
      <c r="GI45" s="7">
        <v>543000000</v>
      </c>
      <c r="GJ45" s="7">
        <v>20481889763.779526</v>
      </c>
      <c r="GK45" s="7">
        <v>748346592.5925926</v>
      </c>
      <c r="GL45" s="7">
        <v>1976792950166.0337</v>
      </c>
      <c r="GM45" s="7">
        <v>211734892493.17825</v>
      </c>
      <c r="GN45" s="7">
        <v>110542725688.21202</v>
      </c>
      <c r="GO45" s="7">
        <v>2688630822.5330424</v>
      </c>
      <c r="GP45" s="7">
        <v>16536535647.083422</v>
      </c>
      <c r="GQ45" s="7">
        <v>1447377162059.6289</v>
      </c>
      <c r="GR45" s="7">
        <v>6113967979982.5488</v>
      </c>
      <c r="GS45" s="7">
        <v>775780697.3029449</v>
      </c>
      <c r="GT45" s="7">
        <v>3726423658039.1792</v>
      </c>
      <c r="GU45" s="7">
        <v>14278357283.741899</v>
      </c>
      <c r="GV45" s="7">
        <v>23616328816.111423</v>
      </c>
      <c r="GW45" s="7">
        <v>9546441564.3474293</v>
      </c>
      <c r="GX45" s="7">
        <v>7322677820.101079</v>
      </c>
      <c r="GZ45" s="7">
        <v>42236836820.615189</v>
      </c>
      <c r="HA45" s="7">
        <v>2905973022.1745992</v>
      </c>
      <c r="HB45" s="7">
        <v>1661818168.4226036</v>
      </c>
      <c r="HC45" s="7">
        <v>4397254607.6116419</v>
      </c>
      <c r="HD45" s="7">
        <v>897031250</v>
      </c>
      <c r="HE45" s="7">
        <v>966886322034.27344</v>
      </c>
      <c r="HF45" s="7">
        <v>741559509631.31726</v>
      </c>
      <c r="HG45" s="7">
        <v>124735100</v>
      </c>
      <c r="HH45" s="7">
        <v>6032742784414.2227</v>
      </c>
      <c r="HI45" s="7">
        <v>4018365247.4444366</v>
      </c>
      <c r="HJ45" s="7">
        <v>3889758023.7369871</v>
      </c>
      <c r="HK45" s="7">
        <v>4689832689.8326902</v>
      </c>
      <c r="HL45" s="7">
        <v>6777632512.0780983</v>
      </c>
      <c r="HM45" s="7">
        <v>453763567498.88965</v>
      </c>
      <c r="HN45" s="7">
        <v>1284446123.3355367</v>
      </c>
      <c r="HO45" s="7">
        <v>1396555719.9740865</v>
      </c>
      <c r="HP45" s="7">
        <v>1284000000</v>
      </c>
      <c r="HQ45" s="7">
        <v>5031510908.8605452</v>
      </c>
      <c r="HR45" s="7">
        <v>1324426606.62378</v>
      </c>
      <c r="HS45" s="7">
        <v>4767303153.9950609</v>
      </c>
      <c r="HT45" s="7">
        <v>3495748397.6302533</v>
      </c>
      <c r="HU45" s="7">
        <v>100845263157.89474</v>
      </c>
      <c r="HV45" s="7">
        <v>11739401906646.533</v>
      </c>
      <c r="HW45" s="7">
        <v>3361251197.7382903</v>
      </c>
      <c r="HY45" s="7">
        <v>2170481508.8691602</v>
      </c>
      <c r="HZ45" s="7">
        <v>59116847821.579681</v>
      </c>
      <c r="IA45" s="7">
        <v>5224213017.5438595</v>
      </c>
      <c r="IB45" s="7">
        <v>465368906455.86298</v>
      </c>
      <c r="IC45" s="7">
        <v>195418347152.9848</v>
      </c>
      <c r="ID45" s="7">
        <v>6050875806.664032</v>
      </c>
      <c r="IF45" s="7">
        <v>66628222189.363693</v>
      </c>
      <c r="IG45" s="7">
        <v>28288512448418.738</v>
      </c>
      <c r="IH45" s="7">
        <v>20142782834.850456</v>
      </c>
      <c r="II45" s="7">
        <v>97772578664.974304</v>
      </c>
      <c r="IJ45" s="7">
        <v>72306820396.232544</v>
      </c>
      <c r="IK45" s="7">
        <v>12994310400</v>
      </c>
      <c r="IL45" s="7">
        <v>54777553515.080879</v>
      </c>
      <c r="IM45" s="7">
        <v>81357602950.181763</v>
      </c>
      <c r="IN45" s="7">
        <v>163500000</v>
      </c>
      <c r="IO45" s="7">
        <v>2999542369.4211683</v>
      </c>
      <c r="IP45" s="7">
        <v>198680637254.90195</v>
      </c>
      <c r="IQ45" s="7">
        <v>237011718871.51929</v>
      </c>
      <c r="IR45" s="7">
        <v>72546194000</v>
      </c>
      <c r="IT45" s="7">
        <v>134228697534.34972</v>
      </c>
      <c r="IU45" s="7">
        <v>6325151760.0668964</v>
      </c>
      <c r="IV45" s="7">
        <v>3555800000.0000005</v>
      </c>
      <c r="IW45" s="7">
        <v>3547120140.794951</v>
      </c>
      <c r="IX45" s="7">
        <v>27158954468171.871</v>
      </c>
      <c r="IZ45" s="7">
        <v>19363736263.736263</v>
      </c>
      <c r="JA45" s="7">
        <v>46174557555.589172</v>
      </c>
      <c r="JB45" s="7">
        <v>345110438692.185</v>
      </c>
      <c r="JC45" s="7">
        <v>1677447150.1069071</v>
      </c>
      <c r="JD45" s="7">
        <v>663250167513.15552</v>
      </c>
      <c r="JE45" s="7">
        <v>189605920240.51572</v>
      </c>
      <c r="JF45" s="7">
        <v>14803189092.704412</v>
      </c>
      <c r="JG45" s="7">
        <v>5333862371.2711344</v>
      </c>
      <c r="JH45" s="7">
        <v>91941192896.235886</v>
      </c>
      <c r="JI45" s="7">
        <v>341661643.5514462</v>
      </c>
      <c r="JJ45" s="7">
        <v>1239004287.7560744</v>
      </c>
      <c r="JK45" s="7">
        <v>14306700000</v>
      </c>
      <c r="JL45" s="7">
        <v>879957209.92390692</v>
      </c>
      <c r="JN45" s="7">
        <v>16116843146.480574</v>
      </c>
      <c r="JO45" s="7">
        <v>366405040525.77161</v>
      </c>
      <c r="JQ45" s="7">
        <v>367108332547.63818</v>
      </c>
      <c r="JR45" s="7">
        <v>136256691925.27411</v>
      </c>
      <c r="JS45" s="7">
        <v>80531992.121760607</v>
      </c>
      <c r="JT45" s="7">
        <v>1078402127.6595745</v>
      </c>
      <c r="JU45" s="7">
        <v>35083608130.999435</v>
      </c>
      <c r="JV45" s="7">
        <v>23563576758.10474</v>
      </c>
      <c r="JW45" s="7">
        <v>263926220332.54254</v>
      </c>
      <c r="JX45" s="7">
        <v>1432228172.7020028</v>
      </c>
      <c r="JZ45" s="7">
        <v>697518248.17518246</v>
      </c>
      <c r="KA45" s="7">
        <v>21582248881.65921</v>
      </c>
      <c r="KC45" s="7">
        <v>1987622279.114625</v>
      </c>
      <c r="KD45" s="7">
        <v>2041865926249.2173</v>
      </c>
      <c r="KE45" s="7">
        <v>1019107655133.5989</v>
      </c>
      <c r="KF45" s="7">
        <v>1474630207.0824153</v>
      </c>
      <c r="KG45" s="7">
        <v>134300851255.00174</v>
      </c>
      <c r="KH45" s="7">
        <v>1221113780.2539706</v>
      </c>
      <c r="KI45" s="7">
        <v>4462028988.7294865</v>
      </c>
      <c r="KJ45" s="7">
        <v>1851416246244.9768</v>
      </c>
      <c r="KK45" s="7">
        <v>444000000</v>
      </c>
      <c r="KL45" s="7">
        <v>450214949083.25714</v>
      </c>
      <c r="KM45" s="7">
        <v>182737040.09542158</v>
      </c>
      <c r="KN45" s="7">
        <v>663250167513.1554</v>
      </c>
      <c r="KO45" s="7">
        <v>367108332547.63818</v>
      </c>
      <c r="KP45" s="7">
        <v>9008273720.9339542</v>
      </c>
      <c r="KQ45" s="7">
        <v>23142294436.238308</v>
      </c>
      <c r="KR45" s="7">
        <v>238423907922.75385</v>
      </c>
      <c r="KS45" s="7">
        <v>15450994.241008367</v>
      </c>
      <c r="KT45" s="7">
        <v>10805599892.735523</v>
      </c>
      <c r="KU45" s="7">
        <v>6178563590.8925362</v>
      </c>
      <c r="KV45" s="7">
        <v>42392896031.239441</v>
      </c>
      <c r="KW45" s="7">
        <v>4585099461562.0664</v>
      </c>
      <c r="KX45" s="7">
        <v>13606494599.426071</v>
      </c>
      <c r="KY45" s="7">
        <v>10977514000000</v>
      </c>
      <c r="KZ45" s="7">
        <v>9687951055.2254143</v>
      </c>
      <c r="LA45" s="7">
        <v>461883444.44444442</v>
      </c>
      <c r="LB45" s="7">
        <v>92893587733.654922</v>
      </c>
      <c r="LD45" s="7">
        <v>3269000000</v>
      </c>
      <c r="LE45" s="7">
        <v>37947904054.452042</v>
      </c>
      <c r="LF45" s="7">
        <v>262603781.79905936</v>
      </c>
      <c r="LG45" s="7">
        <v>34612407548364.148</v>
      </c>
      <c r="LH45" s="7">
        <v>288078881.43305588</v>
      </c>
      <c r="LI45" s="7">
        <v>2702427046.9354992</v>
      </c>
      <c r="LJ45" s="7">
        <v>10693278291.814947</v>
      </c>
      <c r="LK45" s="7">
        <v>115482368343.6584</v>
      </c>
      <c r="LL45" s="7">
        <v>4193845678.1703267</v>
      </c>
      <c r="LM45" s="7">
        <v>6342116400</v>
      </c>
    </row>
    <row r="46" spans="1:325" s="7" customFormat="1" x14ac:dyDescent="0.3">
      <c r="A46" s="7" t="s">
        <v>150</v>
      </c>
      <c r="B46" s="7" t="s">
        <v>63</v>
      </c>
      <c r="W46" s="7">
        <v>123505640.91447373</v>
      </c>
      <c r="X46" s="7">
        <v>114271897.26827195</v>
      </c>
      <c r="Y46" s="7">
        <v>107089552.30239484</v>
      </c>
      <c r="Z46" s="7">
        <v>111519676.02190505</v>
      </c>
      <c r="AA46" s="7">
        <v>107489822.70404369</v>
      </c>
      <c r="AB46" s="7">
        <v>114490697.57503018</v>
      </c>
      <c r="AC46" s="7">
        <v>162487763.89462408</v>
      </c>
      <c r="AD46" s="7">
        <v>196433684.04240453</v>
      </c>
      <c r="AE46" s="7">
        <v>207476554.80673382</v>
      </c>
      <c r="AF46" s="7">
        <v>198733185.87510687</v>
      </c>
      <c r="AG46" s="7">
        <v>250030760.75478628</v>
      </c>
      <c r="AH46" s="7">
        <v>246823428.90666404</v>
      </c>
      <c r="AI46" s="7">
        <v>266191040.37332788</v>
      </c>
      <c r="AJ46" s="7">
        <v>263568114.44546235</v>
      </c>
      <c r="AK46" s="7">
        <v>185761822.56048769</v>
      </c>
      <c r="AL46" s="7">
        <v>231896229.56262884</v>
      </c>
      <c r="AM46" s="7">
        <v>230495751.44659331</v>
      </c>
      <c r="AN46" s="7">
        <v>212099634.69775128</v>
      </c>
      <c r="AO46" s="7">
        <v>215394066.06897637</v>
      </c>
      <c r="AP46" s="7">
        <v>222580453.75384441</v>
      </c>
      <c r="AQ46" s="7">
        <v>203846427.73873678</v>
      </c>
      <c r="AR46" s="7">
        <v>220093812.2067914</v>
      </c>
      <c r="AS46" s="7">
        <v>246737679.4721061</v>
      </c>
      <c r="AT46" s="7">
        <v>317562269.37110645</v>
      </c>
      <c r="AU46" s="7">
        <v>368143118.68995982</v>
      </c>
      <c r="AV46" s="7">
        <v>380372892.60677356</v>
      </c>
      <c r="AW46" s="7">
        <v>406111873.53984696</v>
      </c>
      <c r="AX46" s="7">
        <v>462453582.87362671</v>
      </c>
      <c r="AY46" s="7">
        <v>523134896.96865404</v>
      </c>
      <c r="AZ46" s="7">
        <v>524157261.01464421</v>
      </c>
      <c r="BA46" s="7">
        <v>530493353.21893734</v>
      </c>
      <c r="BB46" s="7">
        <v>586281766.75996983</v>
      </c>
      <c r="BC46" s="7">
        <v>570865941.22939539</v>
      </c>
      <c r="BD46" s="7">
        <v>618663921.86115992</v>
      </c>
      <c r="BE46" s="7">
        <v>647720707.07642746</v>
      </c>
      <c r="BF46" s="7">
        <v>565689764.63262951</v>
      </c>
      <c r="BG46" s="7">
        <v>616654490.47118831</v>
      </c>
      <c r="BI46" s="7" t="s">
        <v>47</v>
      </c>
      <c r="BJ46" s="7">
        <v>2021301675.9776535</v>
      </c>
      <c r="BK46" s="7">
        <v>4583644246.4806118</v>
      </c>
      <c r="BL46" s="7">
        <v>14188949190.61795</v>
      </c>
      <c r="BM46" s="7">
        <v>5746945912.580821</v>
      </c>
      <c r="BN46" s="7">
        <v>2373927765.2370205</v>
      </c>
      <c r="BO46" s="7">
        <v>823110541431.16724</v>
      </c>
      <c r="BP46" s="7">
        <v>124346358066.71205</v>
      </c>
      <c r="BQ46" s="7">
        <v>127586973492.17664</v>
      </c>
      <c r="BR46" s="7">
        <v>2807061008.6908445</v>
      </c>
      <c r="BS46" s="7">
        <v>527000000</v>
      </c>
      <c r="BT46" s="7">
        <v>850218592.59259248</v>
      </c>
      <c r="BU46" s="7">
        <v>466853232382.06171</v>
      </c>
      <c r="BV46" s="7">
        <v>260721478555.30475</v>
      </c>
      <c r="BW46" s="7">
        <v>7276013031.9690495</v>
      </c>
      <c r="BX46" s="7">
        <v>784654423.62047637</v>
      </c>
      <c r="BY46" s="7">
        <v>319003386004.51465</v>
      </c>
      <c r="BZ46" s="7">
        <v>3905366187.8701715</v>
      </c>
      <c r="CA46" s="7">
        <v>4205691222.1139598</v>
      </c>
      <c r="CB46" s="7">
        <v>60158929188.255615</v>
      </c>
      <c r="CC46" s="7">
        <v>21074775206.32539</v>
      </c>
      <c r="CD46" s="7">
        <v>11074822074.468084</v>
      </c>
      <c r="CE46" s="7">
        <v>6949317000</v>
      </c>
      <c r="CF46" s="7">
        <v>8370020196.191576</v>
      </c>
      <c r="CG46" s="7">
        <v>17825436034.536636</v>
      </c>
      <c r="CH46" s="7">
        <v>990374050</v>
      </c>
      <c r="CI46" s="7">
        <v>4186525000</v>
      </c>
      <c r="CJ46" s="7">
        <v>8082364868.3935661</v>
      </c>
      <c r="CK46" s="7">
        <v>558320116997.07507</v>
      </c>
      <c r="CL46" s="7">
        <v>3274856571.1660352</v>
      </c>
      <c r="CM46" s="7">
        <v>6557333084.6056709</v>
      </c>
      <c r="CN46" s="7">
        <v>622026107.77157581</v>
      </c>
      <c r="CO46" s="7">
        <v>7511582173.3772392</v>
      </c>
      <c r="CP46" s="7">
        <v>1139754799.1630425</v>
      </c>
      <c r="CQ46" s="7">
        <v>892380986367.85388</v>
      </c>
      <c r="CR46" s="7">
        <v>634284039973.0813</v>
      </c>
      <c r="CS46" s="7">
        <v>351982634291.23041</v>
      </c>
      <c r="CT46" s="7">
        <v>7332244897.9591827</v>
      </c>
      <c r="CU46" s="7">
        <v>75643459839.600815</v>
      </c>
      <c r="CV46" s="7">
        <v>1660287543796.0613</v>
      </c>
      <c r="CW46" s="7">
        <v>15306602560.253325</v>
      </c>
      <c r="CX46" s="7">
        <v>13621738837.196058</v>
      </c>
      <c r="CY46" s="7">
        <v>8937567059.8775425</v>
      </c>
      <c r="CZ46" s="7">
        <v>3495868808.0512004</v>
      </c>
      <c r="DA46" s="7">
        <v>94684584162.77298</v>
      </c>
      <c r="DB46" s="7">
        <v>317562269.37110645</v>
      </c>
      <c r="DC46" s="7">
        <v>813963830.17921662</v>
      </c>
      <c r="DD46" s="7">
        <v>17195867540.352974</v>
      </c>
      <c r="DE46" s="7">
        <v>37495408032.294426</v>
      </c>
      <c r="DF46" s="7">
        <v>35901200000</v>
      </c>
      <c r="DI46" s="7">
        <v>14576896942.242355</v>
      </c>
      <c r="DJ46" s="7">
        <v>99300329682.016373</v>
      </c>
      <c r="DK46" s="7">
        <v>2505733634311.5122</v>
      </c>
      <c r="DL46" s="7">
        <v>622044665.51504886</v>
      </c>
      <c r="DM46" s="7">
        <v>350091222.22222221</v>
      </c>
      <c r="DN46" s="7">
        <v>218095997085.47748</v>
      </c>
      <c r="DO46" s="7">
        <v>21277165885.686546</v>
      </c>
      <c r="DP46" s="7">
        <v>67863829880.483238</v>
      </c>
      <c r="DQ46" s="7">
        <v>2315810256864.6265</v>
      </c>
      <c r="DR46" s="7">
        <v>3500675725433.4604</v>
      </c>
      <c r="DS46" s="7">
        <v>8605351856004.5371</v>
      </c>
      <c r="DT46" s="7">
        <v>1037515255499.2324</v>
      </c>
      <c r="DU46" s="7">
        <v>13475936343306.771</v>
      </c>
      <c r="DV46" s="7">
        <v>32432859000</v>
      </c>
      <c r="DW46" s="7">
        <v>82924503942.638107</v>
      </c>
      <c r="DX46" s="7">
        <v>8850599071571.0137</v>
      </c>
      <c r="DY46" s="7">
        <v>870247703.18275821</v>
      </c>
      <c r="DZ46" s="7">
        <v>906853273137.69751</v>
      </c>
      <c r="EA46" s="7">
        <v>9833870709.1237564</v>
      </c>
      <c r="EB46" s="7">
        <v>8623691300.0407887</v>
      </c>
      <c r="EC46" s="7">
        <v>11945762088043.16</v>
      </c>
      <c r="ED46" s="7">
        <v>220665363981.49072</v>
      </c>
      <c r="EE46" s="7">
        <v>171071106094.80814</v>
      </c>
      <c r="EF46" s="7">
        <v>2315935752.7165313</v>
      </c>
      <c r="EG46" s="7">
        <v>1848124153498.8713</v>
      </c>
      <c r="EH46" s="7">
        <v>1486861878.9562366</v>
      </c>
      <c r="EI46" s="7">
        <v>244991000</v>
      </c>
      <c r="EJ46" s="7">
        <v>6497305662.092742</v>
      </c>
      <c r="EK46" s="7">
        <v>2028488163265.3059</v>
      </c>
      <c r="EL46" s="7">
        <v>3991374548.5051155</v>
      </c>
      <c r="EM46" s="7">
        <v>7632406552.8380251</v>
      </c>
      <c r="EO46" s="7">
        <v>3446442218.8982892</v>
      </c>
      <c r="EP46" s="7">
        <v>487038821.61195916</v>
      </c>
      <c r="EQ46" s="7">
        <v>476388260.63923234</v>
      </c>
      <c r="ER46" s="7">
        <v>2484745935.0932889</v>
      </c>
      <c r="ES46" s="7">
        <v>201924270316.0271</v>
      </c>
      <c r="ET46" s="7">
        <v>591018407.4074074</v>
      </c>
      <c r="EU46" s="7">
        <v>1407866174.8409915</v>
      </c>
      <c r="EV46" s="7">
        <v>21917706490.529922</v>
      </c>
      <c r="EW46" s="7">
        <v>3560000000</v>
      </c>
      <c r="EX46" s="7">
        <v>741929342.78874934</v>
      </c>
      <c r="EY46" s="7">
        <v>31909785465153.301</v>
      </c>
      <c r="EZ46" s="7">
        <v>161384522525.29922</v>
      </c>
      <c r="FA46" s="7">
        <v>8140271080.5603991</v>
      </c>
      <c r="FB46" s="7">
        <v>182328184670.12762</v>
      </c>
      <c r="FC46" s="7">
        <v>34658113497.390007</v>
      </c>
      <c r="FD46" s="7">
        <v>2960306120.9355674</v>
      </c>
      <c r="FE46" s="7">
        <v>85050281601.040009</v>
      </c>
      <c r="FF46" s="7">
        <v>6716224864899.752</v>
      </c>
      <c r="FG46" s="7">
        <v>7219473463390.3838</v>
      </c>
      <c r="FH46" s="7">
        <v>503607352753.13324</v>
      </c>
      <c r="FI46" s="7">
        <v>209404819444.11475</v>
      </c>
      <c r="FJ46" s="7">
        <v>234772463823.80835</v>
      </c>
      <c r="FK46" s="7">
        <v>294249141169.59113</v>
      </c>
      <c r="FL46" s="7">
        <v>2264911806.9035358</v>
      </c>
      <c r="FM46" s="7">
        <v>599592902016.34509</v>
      </c>
      <c r="FO46" s="7">
        <v>164285609480.81265</v>
      </c>
      <c r="FP46" s="7">
        <v>153544751395.43008</v>
      </c>
      <c r="FR46" s="7">
        <v>11304084266.513708</v>
      </c>
      <c r="FS46" s="7">
        <v>126749741990.73363</v>
      </c>
      <c r="FT46" s="7">
        <v>1569649631715.5757</v>
      </c>
      <c r="FU46" s="7">
        <v>9399452787.8474026</v>
      </c>
      <c r="FV46" s="7">
        <v>10195660789.844852</v>
      </c>
      <c r="FW46" s="7">
        <v>4445658071221.8643</v>
      </c>
      <c r="FX46" s="7">
        <v>30833692831.395512</v>
      </c>
      <c r="FY46" s="7">
        <v>14904517649.847567</v>
      </c>
      <c r="FZ46" s="7">
        <v>1919012780.9708598</v>
      </c>
      <c r="GA46" s="7">
        <v>4658246918.2601404</v>
      </c>
      <c r="GB46" s="7">
        <v>90231856.800051883</v>
      </c>
      <c r="GC46" s="7">
        <v>465850733.32591856</v>
      </c>
      <c r="GD46" s="7">
        <v>680520724062.40308</v>
      </c>
      <c r="GE46" s="7">
        <v>47875838926.1745</v>
      </c>
      <c r="GF46" s="7">
        <v>1839436251262.5986</v>
      </c>
      <c r="GG46" s="7">
        <v>2023324407.3031573</v>
      </c>
      <c r="GH46" s="7">
        <v>20082918739.635155</v>
      </c>
      <c r="GI46" s="7">
        <v>416000000</v>
      </c>
      <c r="GJ46" s="7">
        <v>26265625000</v>
      </c>
      <c r="GK46" s="7">
        <v>823837148.14814806</v>
      </c>
      <c r="GL46" s="7">
        <v>2035297139655.2314</v>
      </c>
      <c r="GM46" s="7">
        <v>239687925539.99313</v>
      </c>
      <c r="GN46" s="7">
        <v>121412373512.42575</v>
      </c>
      <c r="GO46" s="7">
        <v>3070691319.5217938</v>
      </c>
      <c r="GP46" s="7">
        <v>18881765437.215084</v>
      </c>
      <c r="GQ46" s="7">
        <v>1659139779548.1953</v>
      </c>
      <c r="GR46" s="7">
        <v>6911432587348.752</v>
      </c>
      <c r="GS46" s="7">
        <v>1157832935.8389902</v>
      </c>
      <c r="GT46" s="7">
        <v>4249229360525.0854</v>
      </c>
      <c r="GU46" s="7">
        <v>18802576988.155666</v>
      </c>
      <c r="GV46" s="7">
        <v>29557325056.433407</v>
      </c>
      <c r="GW46" s="7">
        <v>11748433157.053253</v>
      </c>
      <c r="GX46" s="7">
        <v>8195033162.1203804</v>
      </c>
      <c r="GZ46" s="7">
        <v>52064058833.97393</v>
      </c>
      <c r="HA46" s="7">
        <v>3588988600.7029438</v>
      </c>
      <c r="HB46" s="7">
        <v>1980901553.5122573</v>
      </c>
      <c r="HC46" s="7">
        <v>5474030080.2445107</v>
      </c>
      <c r="HD46" s="7">
        <v>1043403343.75</v>
      </c>
      <c r="HE46" s="7">
        <v>1089026969409.7246</v>
      </c>
      <c r="HF46" s="7">
        <v>713284231624.8031</v>
      </c>
      <c r="HG46" s="7">
        <v>126887600</v>
      </c>
      <c r="HH46" s="7">
        <v>6827061176773.6328</v>
      </c>
      <c r="HI46" s="7">
        <v>4946292774.7904634</v>
      </c>
      <c r="HJ46" s="7">
        <v>4703504466.5324507</v>
      </c>
      <c r="HK46" s="7">
        <v>5456583589.3934221</v>
      </c>
      <c r="HL46" s="7">
        <v>10467109977.671677</v>
      </c>
      <c r="HM46" s="7">
        <v>511876924084.12079</v>
      </c>
      <c r="HN46" s="7">
        <v>1707678389.6867576</v>
      </c>
      <c r="HO46" s="7">
        <v>1595297355.7834878</v>
      </c>
      <c r="HP46" s="7">
        <v>1239000000</v>
      </c>
      <c r="HQ46" s="7">
        <v>5597367853.4035816</v>
      </c>
      <c r="HR46" s="7">
        <v>1563074859.5217278</v>
      </c>
      <c r="HS46" s="7">
        <v>5609831328.0647993</v>
      </c>
      <c r="HT46" s="7">
        <v>3208837077.2506866</v>
      </c>
      <c r="HU46" s="7">
        <v>110202368421.05264</v>
      </c>
      <c r="HV46" s="7">
        <v>12407237511367.854</v>
      </c>
      <c r="HW46" s="7">
        <v>4931312147.2100668</v>
      </c>
      <c r="HY46" s="7">
        <v>2731416346.4815831</v>
      </c>
      <c r="HZ46" s="7">
        <v>67655813930.092621</v>
      </c>
      <c r="IA46" s="7">
        <v>5322454925.8474579</v>
      </c>
      <c r="IB46" s="7">
        <v>571863431151.24158</v>
      </c>
      <c r="IC46" s="7">
        <v>228752436371.85391</v>
      </c>
      <c r="ID46" s="7">
        <v>6330473096.5407076</v>
      </c>
      <c r="IF46" s="7">
        <v>88250885550.262619</v>
      </c>
      <c r="IG46" s="7">
        <v>31695201775379.023</v>
      </c>
      <c r="IH46" s="7">
        <v>21633810143.042912</v>
      </c>
      <c r="II46" s="7">
        <v>121118378940.56148</v>
      </c>
      <c r="IJ46" s="7">
        <v>83244801092.709579</v>
      </c>
      <c r="IK46" s="7">
        <v>13693981200</v>
      </c>
      <c r="IL46" s="7">
        <v>58731030121.867096</v>
      </c>
      <c r="IM46" s="7">
        <v>83908206456.064484</v>
      </c>
      <c r="IN46" s="7">
        <v>159900000</v>
      </c>
      <c r="IO46" s="7">
        <v>3536459111.243804</v>
      </c>
      <c r="IP46" s="7">
        <v>217518642324.50504</v>
      </c>
      <c r="IQ46" s="7">
        <v>274020284824.49832</v>
      </c>
      <c r="IR46" s="7">
        <v>75833996000</v>
      </c>
      <c r="IT46" s="7">
        <v>164964195259.59369</v>
      </c>
      <c r="IU46" s="7">
        <v>6588103836.3473911</v>
      </c>
      <c r="IV46" s="7">
        <v>3967999999.9999995</v>
      </c>
      <c r="IW46" s="7">
        <v>4158737438.1184402</v>
      </c>
      <c r="IX46" s="7">
        <v>30469203654916.473</v>
      </c>
      <c r="IZ46" s="7">
        <v>23533791208.791206</v>
      </c>
      <c r="JA46" s="7">
        <v>59867801204.819283</v>
      </c>
      <c r="JB46" s="7">
        <v>430347770731.7868</v>
      </c>
      <c r="JC46" s="7">
        <v>1845979298.9928484</v>
      </c>
      <c r="JD46" s="7">
        <v>774457944529.06836</v>
      </c>
      <c r="JE46" s="7">
        <v>215807655244.42401</v>
      </c>
      <c r="JF46" s="7">
        <v>17646503525.174343</v>
      </c>
      <c r="JG46" s="7">
        <v>6858952880.100028</v>
      </c>
      <c r="JH46" s="7">
        <v>97001377568.591415</v>
      </c>
      <c r="JI46" s="7">
        <v>332738245.91321498</v>
      </c>
      <c r="JJ46" s="7">
        <v>1371442565.6970055</v>
      </c>
      <c r="JK46" s="7">
        <v>15046700000</v>
      </c>
      <c r="JL46" s="7">
        <v>1122981525.3550227</v>
      </c>
      <c r="JN46" s="7">
        <v>21188704081.242817</v>
      </c>
      <c r="JO46" s="7">
        <v>468282596074.18976</v>
      </c>
      <c r="JQ46" s="7">
        <v>468992752558.15753</v>
      </c>
      <c r="JR46" s="7">
        <v>162766467544.71994</v>
      </c>
      <c r="JS46" s="7">
        <v>96343906.429804161</v>
      </c>
      <c r="JT46" s="7">
        <v>1271196078.4313724</v>
      </c>
      <c r="JU46" s="7">
        <v>46731767494.356659</v>
      </c>
      <c r="JV46" s="7">
        <v>29697448108.295731</v>
      </c>
      <c r="JW46" s="7">
        <v>331108912605.27063</v>
      </c>
      <c r="JX46" s="7">
        <v>2197612760.5853505</v>
      </c>
      <c r="JZ46" s="7">
        <v>705704816.04236495</v>
      </c>
      <c r="KA46" s="7">
        <v>21828144686.039421</v>
      </c>
      <c r="KC46" s="7">
        <v>2736666515.8293967</v>
      </c>
      <c r="KD46" s="7">
        <v>2311056516099.7212</v>
      </c>
      <c r="KE46" s="7">
        <v>1255033897823.7375</v>
      </c>
      <c r="KF46" s="7">
        <v>1673690429.6160893</v>
      </c>
      <c r="KG46" s="7">
        <v>152280653543.72467</v>
      </c>
      <c r="KH46" s="7">
        <v>1554125530.8029008</v>
      </c>
      <c r="KI46" s="7">
        <v>5977440582.8017139</v>
      </c>
      <c r="KJ46" s="7">
        <v>1903845671322.7222</v>
      </c>
      <c r="KK46" s="7">
        <v>453000000</v>
      </c>
      <c r="KL46" s="7">
        <v>507920055467.19397</v>
      </c>
      <c r="KM46" s="7">
        <v>202543202.00409928</v>
      </c>
      <c r="KN46" s="7">
        <v>774457944529.06824</v>
      </c>
      <c r="KO46" s="7">
        <v>468992752558.15765</v>
      </c>
      <c r="KP46" s="7">
        <v>11305459802.068275</v>
      </c>
      <c r="KQ46" s="7">
        <v>27453084982.537834</v>
      </c>
      <c r="KR46" s="7">
        <v>311825946795.01666</v>
      </c>
      <c r="KS46" s="7">
        <v>18231078.539464295</v>
      </c>
      <c r="KT46" s="7">
        <v>11659129888.802111</v>
      </c>
      <c r="KU46" s="7">
        <v>6336696288.9821358</v>
      </c>
      <c r="KV46" s="7">
        <v>50132953288.202972</v>
      </c>
      <c r="KW46" s="7">
        <v>5167508901821.2646</v>
      </c>
      <c r="KX46" s="7">
        <v>12045631092.535282</v>
      </c>
      <c r="KY46" s="7">
        <v>11510670000000</v>
      </c>
      <c r="KZ46" s="7">
        <v>10128112401.424835</v>
      </c>
      <c r="LA46" s="7">
        <v>481806296.29629624</v>
      </c>
      <c r="LB46" s="7">
        <v>83620628582.108154</v>
      </c>
      <c r="LD46" s="7">
        <v>3453000000</v>
      </c>
      <c r="LE46" s="7">
        <v>42717072869.391663</v>
      </c>
      <c r="LF46" s="7">
        <v>314463144.04219031</v>
      </c>
      <c r="LG46" s="7">
        <v>38867460637801.352</v>
      </c>
      <c r="LH46" s="7">
        <v>338838639.37843472</v>
      </c>
      <c r="LI46" s="7">
        <v>3355083116.5893927</v>
      </c>
      <c r="LJ46" s="7">
        <v>11777768086.869303</v>
      </c>
      <c r="LK46" s="7">
        <v>175256916996.04742</v>
      </c>
      <c r="LL46" s="7">
        <v>4901839731.2657137</v>
      </c>
      <c r="LM46" s="7">
        <v>5727591800</v>
      </c>
    </row>
    <row r="47" spans="1:325" s="7" customFormat="1" x14ac:dyDescent="0.3">
      <c r="A47" s="7" t="s">
        <v>152</v>
      </c>
      <c r="B47" s="7" t="s">
        <v>63</v>
      </c>
      <c r="W47" s="7">
        <v>142246875.53671572</v>
      </c>
      <c r="X47" s="7">
        <v>139468114.59974083</v>
      </c>
      <c r="Y47" s="7">
        <v>140630758.59489855</v>
      </c>
      <c r="Z47" s="7">
        <v>138476239.36679232</v>
      </c>
      <c r="AA47" s="7">
        <v>132019065.0334186</v>
      </c>
      <c r="AB47" s="7">
        <v>137728155.21266112</v>
      </c>
      <c r="AC47" s="7">
        <v>190651207.99951088</v>
      </c>
      <c r="AD47" s="7">
        <v>235253171.84106156</v>
      </c>
      <c r="AE47" s="7">
        <v>264308140.28514937</v>
      </c>
      <c r="AF47" s="7">
        <v>267448513.10816756</v>
      </c>
      <c r="AG47" s="7">
        <v>306891107.26203853</v>
      </c>
      <c r="AH47" s="7">
        <v>319827058.59287477</v>
      </c>
      <c r="AI47" s="7">
        <v>357160985.32741332</v>
      </c>
      <c r="AJ47" s="7">
        <v>490417389.68256927</v>
      </c>
      <c r="AK47" s="7">
        <v>406580652.3305369</v>
      </c>
      <c r="AL47" s="7">
        <v>487148993.53310871</v>
      </c>
      <c r="AM47" s="7">
        <v>501979069.27468324</v>
      </c>
      <c r="AN47" s="7">
        <v>490608657.92497611</v>
      </c>
      <c r="AO47" s="7">
        <v>521910560.52486807</v>
      </c>
      <c r="AP47" s="7">
        <v>592416703.05887806</v>
      </c>
      <c r="AQ47" s="7">
        <v>539227277.62641084</v>
      </c>
      <c r="AR47" s="7">
        <v>563024383.29662621</v>
      </c>
      <c r="AS47" s="7">
        <v>620974660.23030257</v>
      </c>
      <c r="AT47" s="7">
        <v>813963830.17921662</v>
      </c>
      <c r="AU47" s="7">
        <v>924318490.75979996</v>
      </c>
      <c r="AV47" s="7">
        <v>971977088.15691388</v>
      </c>
      <c r="AW47" s="7">
        <v>1107891063.4386301</v>
      </c>
      <c r="AX47" s="7">
        <v>1513934037.2478242</v>
      </c>
      <c r="AY47" s="7">
        <v>1789333748.6799023</v>
      </c>
      <c r="AZ47" s="7">
        <v>1711817181.5296857</v>
      </c>
      <c r="BA47" s="7">
        <v>1664310769.5522876</v>
      </c>
      <c r="BB47" s="7">
        <v>1864824080.6925581</v>
      </c>
      <c r="BC47" s="7">
        <v>1751888561.7274745</v>
      </c>
      <c r="BD47" s="7">
        <v>1850951315.4556422</v>
      </c>
      <c r="BE47" s="7">
        <v>1858121723.2499256</v>
      </c>
      <c r="BF47" s="7">
        <v>1574288667.6998146</v>
      </c>
      <c r="BG47" s="7">
        <v>1617467435.7700722</v>
      </c>
      <c r="BI47" s="7" t="s">
        <v>48</v>
      </c>
      <c r="BJ47" s="7">
        <v>2228279329.6089387</v>
      </c>
      <c r="BK47" s="7">
        <v>5285465685.8642254</v>
      </c>
      <c r="BL47" s="7">
        <v>19640848728.8937</v>
      </c>
      <c r="BM47" s="7">
        <v>7314865175.6198959</v>
      </c>
      <c r="BN47" s="7">
        <v>2916786689.8435559</v>
      </c>
      <c r="BO47" s="7">
        <v>963862340520.58105</v>
      </c>
      <c r="BP47" s="7">
        <v>147824370319.94556</v>
      </c>
      <c r="BQ47" s="7">
        <v>164657930452.78662</v>
      </c>
      <c r="BR47" s="7">
        <v>3576615240.4161587</v>
      </c>
      <c r="BS47" s="7">
        <v>512000000</v>
      </c>
      <c r="BT47" s="7">
        <v>913710370.37037027</v>
      </c>
      <c r="BU47" s="7">
        <v>613329776639.63586</v>
      </c>
      <c r="BV47" s="7">
        <v>299857238639.18549</v>
      </c>
      <c r="BW47" s="7">
        <v>8680472168.5153141</v>
      </c>
      <c r="BX47" s="7">
        <v>915257323.39609957</v>
      </c>
      <c r="BY47" s="7">
        <v>370885274397.81476</v>
      </c>
      <c r="BZ47" s="7">
        <v>4521424807.225194</v>
      </c>
      <c r="CA47" s="7">
        <v>4838551099.7098532</v>
      </c>
      <c r="CB47" s="7">
        <v>65108544250.042473</v>
      </c>
      <c r="CC47" s="7">
        <v>26094622563.646755</v>
      </c>
      <c r="CD47" s="7">
        <v>13150166755.319149</v>
      </c>
      <c r="CE47" s="7">
        <v>7094413000</v>
      </c>
      <c r="CF47" s="7">
        <v>10022840634.920637</v>
      </c>
      <c r="CG47" s="7">
        <v>23141587717.763348</v>
      </c>
      <c r="CH47" s="7">
        <v>1057845500</v>
      </c>
      <c r="CI47" s="7">
        <v>4484703000</v>
      </c>
      <c r="CJ47" s="7">
        <v>8773451738.9112911</v>
      </c>
      <c r="CK47" s="7">
        <v>669316239316.23938</v>
      </c>
      <c r="CL47" s="7">
        <v>3514370691.2556348</v>
      </c>
      <c r="CM47" s="7">
        <v>7872333215.0041418</v>
      </c>
      <c r="CN47" s="7">
        <v>702682018.97616947</v>
      </c>
      <c r="CO47" s="7">
        <v>8957467706.5354042</v>
      </c>
      <c r="CP47" s="7">
        <v>1270080250.6526783</v>
      </c>
      <c r="CQ47" s="7">
        <v>1023196003074.5581</v>
      </c>
      <c r="CR47" s="7">
        <v>762451562237.79932</v>
      </c>
      <c r="CS47" s="7">
        <v>393541693928.4278</v>
      </c>
      <c r="CT47" s="7">
        <v>8553643354.0827532</v>
      </c>
      <c r="CU47" s="7">
        <v>99210392857.611603</v>
      </c>
      <c r="CV47" s="7">
        <v>1955347477285.9077</v>
      </c>
      <c r="CW47" s="7">
        <v>16554441846.51915</v>
      </c>
      <c r="CX47" s="7">
        <v>15775357014.625444</v>
      </c>
      <c r="CY47" s="7">
        <v>10297483481.223013</v>
      </c>
      <c r="CZ47" s="7">
        <v>4648628921.3696852</v>
      </c>
      <c r="DA47" s="7">
        <v>117074863821.85016</v>
      </c>
      <c r="DB47" s="7">
        <v>368143118.68995982</v>
      </c>
      <c r="DC47" s="7">
        <v>924318490.75979996</v>
      </c>
      <c r="DD47" s="7">
        <v>18529767934.474331</v>
      </c>
      <c r="DE47" s="7">
        <v>41173138191.647179</v>
      </c>
      <c r="DF47" s="7">
        <v>38203000000</v>
      </c>
      <c r="DI47" s="7">
        <v>17422375000</v>
      </c>
      <c r="DJ47" s="7">
        <v>118976023159.7133</v>
      </c>
      <c r="DK47" s="7">
        <v>2819245095604.6685</v>
      </c>
      <c r="DL47" s="7">
        <v>666072101.77750516</v>
      </c>
      <c r="DM47" s="7">
        <v>374771481.48148149</v>
      </c>
      <c r="DN47" s="7">
        <v>251373036671.06207</v>
      </c>
      <c r="DO47" s="7">
        <v>22039232609.955322</v>
      </c>
      <c r="DP47" s="7">
        <v>85324998813.604019</v>
      </c>
      <c r="DQ47" s="7">
        <v>2685504072554.5967</v>
      </c>
      <c r="DR47" s="7">
        <v>4066546525118.8315</v>
      </c>
      <c r="DS47" s="7">
        <v>9651082222195.4922</v>
      </c>
      <c r="DT47" s="7">
        <v>1367586660092.3291</v>
      </c>
      <c r="DU47" s="7">
        <v>15710079754567.424</v>
      </c>
      <c r="DV47" s="7">
        <v>36591661000</v>
      </c>
      <c r="DW47" s="7">
        <v>78845185293.496445</v>
      </c>
      <c r="DX47" s="7">
        <v>10151814034876.717</v>
      </c>
      <c r="DY47" s="7">
        <v>1109054005.4397099</v>
      </c>
      <c r="DZ47" s="7">
        <v>1069555500372.4857</v>
      </c>
      <c r="EA47" s="7">
        <v>12059201242.236025</v>
      </c>
      <c r="EB47" s="7">
        <v>10131187261.442078</v>
      </c>
      <c r="EC47" s="7">
        <v>13795554923350.014</v>
      </c>
      <c r="ED47" s="7">
        <v>254601782855.90988</v>
      </c>
      <c r="EE47" s="7">
        <v>196768065557.48697</v>
      </c>
      <c r="EF47" s="7">
        <v>2727507212.9255629</v>
      </c>
      <c r="EG47" s="7">
        <v>2124112242364.0427</v>
      </c>
      <c r="EH47" s="7">
        <v>1683997930.2632236</v>
      </c>
      <c r="EI47" s="7">
        <v>239563300</v>
      </c>
      <c r="EJ47" s="7">
        <v>7756293574.9807673</v>
      </c>
      <c r="EK47" s="7">
        <v>2389004027828.6343</v>
      </c>
      <c r="EL47" s="7">
        <v>5125273880.7499762</v>
      </c>
      <c r="EM47" s="7">
        <v>8881368538.0767097</v>
      </c>
      <c r="EO47" s="7">
        <v>3666349049.4264107</v>
      </c>
      <c r="EP47" s="7">
        <v>578785278.77030039</v>
      </c>
      <c r="EQ47" s="7">
        <v>531109356.16546226</v>
      </c>
      <c r="ER47" s="7">
        <v>4410764338.667325</v>
      </c>
      <c r="ES47" s="7">
        <v>240521260988.32877</v>
      </c>
      <c r="ET47" s="7">
        <v>599118592.5925926</v>
      </c>
      <c r="EU47" s="7">
        <v>1621822369.8486087</v>
      </c>
      <c r="EV47" s="7">
        <v>23965275995.721386</v>
      </c>
      <c r="EW47" s="7">
        <v>3857000000</v>
      </c>
      <c r="EX47" s="7">
        <v>785918769.5876354</v>
      </c>
      <c r="EY47" s="7">
        <v>35519514910527.758</v>
      </c>
      <c r="EZ47" s="7">
        <v>169099768875.1926</v>
      </c>
      <c r="FA47" s="7">
        <v>8772194250.2702141</v>
      </c>
      <c r="FB47" s="7">
        <v>209456626079.11716</v>
      </c>
      <c r="FC47" s="7">
        <v>41574530815.5047</v>
      </c>
      <c r="FD47" s="7">
        <v>3537721020.4115772</v>
      </c>
      <c r="FE47" s="7">
        <v>103694527827.45685</v>
      </c>
      <c r="FF47" s="7">
        <v>7990347815217.8066</v>
      </c>
      <c r="FG47" s="7">
        <v>8575492518524.9531</v>
      </c>
      <c r="FH47" s="7">
        <v>585417780901.71558</v>
      </c>
      <c r="FI47" s="7">
        <v>252474835319.47534</v>
      </c>
      <c r="FJ47" s="7">
        <v>256836875295.4519</v>
      </c>
      <c r="FK47" s="7">
        <v>332732438424.10712</v>
      </c>
      <c r="FL47" s="7">
        <v>2758117365.0486336</v>
      </c>
      <c r="FM47" s="7">
        <v>699688852930.27649</v>
      </c>
      <c r="FO47" s="7">
        <v>193870908865.16016</v>
      </c>
      <c r="FP47" s="7">
        <v>183697185041.72046</v>
      </c>
      <c r="FQ47" s="7">
        <v>36627901762.063011</v>
      </c>
      <c r="FR47" s="7">
        <v>13703315349.250696</v>
      </c>
      <c r="FS47" s="7">
        <v>135418563141.4547</v>
      </c>
      <c r="FT47" s="7">
        <v>1798314755525.2048</v>
      </c>
      <c r="FU47" s="7">
        <v>10150978154.548418</v>
      </c>
      <c r="FV47" s="7">
        <v>11411390409.026798</v>
      </c>
      <c r="FW47" s="7">
        <v>4815148854362.1123</v>
      </c>
      <c r="FX47" s="7">
        <v>43151647002.609627</v>
      </c>
      <c r="FY47" s="7">
        <v>16095337093.836601</v>
      </c>
      <c r="FZ47" s="7">
        <v>2211535311.6283431</v>
      </c>
      <c r="GA47" s="7">
        <v>5337833248.0282841</v>
      </c>
      <c r="GB47" s="7">
        <v>102367039.27048096</v>
      </c>
      <c r="GC47" s="7">
        <v>502561637.03703701</v>
      </c>
      <c r="GD47" s="7">
        <v>764880644710.64856</v>
      </c>
      <c r="GE47" s="7">
        <v>59440108585.001694</v>
      </c>
      <c r="GF47" s="7">
        <v>2121459944550.0054</v>
      </c>
      <c r="GG47" s="7">
        <v>2366398119.882102</v>
      </c>
      <c r="GH47" s="7">
        <v>20955223880.597012</v>
      </c>
      <c r="GI47" s="7">
        <v>474700000</v>
      </c>
      <c r="GJ47" s="7">
        <v>33122307692.30769</v>
      </c>
      <c r="GK47" s="7">
        <v>893107222.22222221</v>
      </c>
      <c r="GL47" s="7">
        <v>2350651916539.5054</v>
      </c>
      <c r="GM47" s="7">
        <v>275300002656.27954</v>
      </c>
      <c r="GN47" s="7">
        <v>138406056360.83191</v>
      </c>
      <c r="GO47" s="7">
        <v>3454362685.9670286</v>
      </c>
      <c r="GP47" s="7">
        <v>20662525941.29855</v>
      </c>
      <c r="GQ47" s="7">
        <v>1897336556896.5256</v>
      </c>
      <c r="GR47" s="7">
        <v>8199024522261.1855</v>
      </c>
      <c r="GS47" s="7">
        <v>1511236652.0190024</v>
      </c>
      <c r="GT47" s="7">
        <v>5107490953938.249</v>
      </c>
      <c r="GU47" s="7">
        <v>22649930576.254345</v>
      </c>
      <c r="GV47" s="7">
        <v>34685281847.529175</v>
      </c>
      <c r="GW47" s="7">
        <v>14373269155.717443</v>
      </c>
      <c r="GX47" s="7">
        <v>10585624890.927675</v>
      </c>
      <c r="GZ47" s="7">
        <v>59626020162.381599</v>
      </c>
      <c r="HA47" s="7">
        <v>4110348444.4941115</v>
      </c>
      <c r="HB47" s="7">
        <v>2598231467.4367104</v>
      </c>
      <c r="HC47" s="7">
        <v>4363934494.3740501</v>
      </c>
      <c r="HD47" s="7">
        <v>1202240023.4375</v>
      </c>
      <c r="HE47" s="7">
        <v>1264692501508.6699</v>
      </c>
      <c r="HF47" s="7">
        <v>770267585947.19128</v>
      </c>
      <c r="HG47" s="7">
        <v>131106400</v>
      </c>
      <c r="HH47" s="7">
        <v>8104396652437.3633</v>
      </c>
      <c r="HI47" s="7">
        <v>5682719260.0762997</v>
      </c>
      <c r="HJ47" s="7">
        <v>5444474268.4249096</v>
      </c>
      <c r="HK47" s="7">
        <v>6062780269.0582962</v>
      </c>
      <c r="HL47" s="7">
        <v>10567354056.404905</v>
      </c>
      <c r="HM47" s="7">
        <v>586243634956.35498</v>
      </c>
      <c r="HN47" s="7">
        <v>2073255525.2048671</v>
      </c>
      <c r="HO47" s="7">
        <v>1992066808.0959773</v>
      </c>
      <c r="HP47" s="7">
        <v>1210000000</v>
      </c>
      <c r="HQ47" s="7">
        <v>6831808930.3981619</v>
      </c>
      <c r="HR47" s="7">
        <v>1833444740.3773584</v>
      </c>
      <c r="HS47" s="7">
        <v>6385695187.0102005</v>
      </c>
      <c r="HT47" s="7">
        <v>3476094498.8751664</v>
      </c>
      <c r="HU47" s="7">
        <v>124749736842.10527</v>
      </c>
      <c r="HV47" s="7">
        <v>13302608706074.559</v>
      </c>
      <c r="HW47" s="7">
        <v>6606858786.011735</v>
      </c>
      <c r="HY47" s="7">
        <v>3052898739.467802</v>
      </c>
      <c r="HZ47" s="7">
        <v>87845420504.48497</v>
      </c>
      <c r="IA47" s="7">
        <v>5795568204.6453238</v>
      </c>
      <c r="IB47" s="7">
        <v>650532654581.57434</v>
      </c>
      <c r="IC47" s="7">
        <v>264357494659.3876</v>
      </c>
      <c r="ID47" s="7">
        <v>7273938314.7198763</v>
      </c>
      <c r="IF47" s="7">
        <v>103905882352.94118</v>
      </c>
      <c r="IG47" s="7">
        <v>35282198778124.219</v>
      </c>
      <c r="IH47" s="7">
        <v>24763589076.723015</v>
      </c>
      <c r="II47" s="7">
        <v>150081419957.44553</v>
      </c>
      <c r="IJ47" s="7">
        <v>97977766197.672394</v>
      </c>
      <c r="IK47" s="7">
        <v>15013381700</v>
      </c>
      <c r="IL47" s="7">
        <v>66768703497.56868</v>
      </c>
      <c r="IM47" s="7">
        <v>91371239764.881805</v>
      </c>
      <c r="IN47" s="7">
        <v>175300000</v>
      </c>
      <c r="IO47" s="7">
        <v>3927114465.9056463</v>
      </c>
      <c r="IP47" s="7">
        <v>255102252843.39459</v>
      </c>
      <c r="IQ47" s="7">
        <v>332024783749.24738</v>
      </c>
      <c r="IR47" s="7">
        <v>80322313000</v>
      </c>
      <c r="IT47" s="7">
        <v>189187437298.23691</v>
      </c>
      <c r="IU47" s="7">
        <v>8033877360.4169664</v>
      </c>
      <c r="IV47" s="7">
        <v>4329200000</v>
      </c>
      <c r="IW47" s="7">
        <v>4803309271.0167265</v>
      </c>
      <c r="IX47" s="7">
        <v>33857110810844.531</v>
      </c>
      <c r="IZ47" s="7">
        <v>31734065934.065933</v>
      </c>
      <c r="JA47" s="7">
        <v>76216441462.144196</v>
      </c>
      <c r="JB47" s="7">
        <v>591016690742.79761</v>
      </c>
      <c r="JC47" s="7">
        <v>2089188828.7970021</v>
      </c>
      <c r="JD47" s="7">
        <v>897902015362.28784</v>
      </c>
      <c r="JE47" s="7">
        <v>258742133333.33334</v>
      </c>
      <c r="JF47" s="7">
        <v>21457470202.783916</v>
      </c>
      <c r="JG47" s="7">
        <v>8031344381.0989819</v>
      </c>
      <c r="JH47" s="7">
        <v>114188557567.15182</v>
      </c>
      <c r="JI47" s="7">
        <v>375111894.93232858</v>
      </c>
      <c r="JJ47" s="7">
        <v>1431208677.3035207</v>
      </c>
      <c r="JK47" s="7">
        <v>15798300000</v>
      </c>
      <c r="JL47" s="7">
        <v>1317357834.6163397</v>
      </c>
      <c r="JN47" s="7">
        <v>24861483280.6339</v>
      </c>
      <c r="JO47" s="7">
        <v>582365642433.32666</v>
      </c>
      <c r="JQ47" s="7">
        <v>583209894804.23975</v>
      </c>
      <c r="JR47" s="7">
        <v>196053942193.9097</v>
      </c>
      <c r="JS47" s="7">
        <v>105360801.94183099</v>
      </c>
      <c r="JT47" s="7">
        <v>1484092538.4052672</v>
      </c>
      <c r="JU47" s="7">
        <v>57240535137.819717</v>
      </c>
      <c r="JV47" s="7">
        <v>34470227453.911316</v>
      </c>
      <c r="JW47" s="7">
        <v>381705425301.74579</v>
      </c>
      <c r="JX47" s="7">
        <v>2770082815.209146</v>
      </c>
      <c r="JZ47" s="7">
        <v>839319927.27272749</v>
      </c>
      <c r="KA47" s="7">
        <v>25086930693.069305</v>
      </c>
      <c r="KC47" s="7">
        <v>4414929219.9964867</v>
      </c>
      <c r="KD47" s="7">
        <v>2680080452885.1616</v>
      </c>
      <c r="KE47" s="7">
        <v>1622688912935.7229</v>
      </c>
      <c r="KF47" s="7">
        <v>1937074572.0868742</v>
      </c>
      <c r="KG47" s="7">
        <v>172895476152.59158</v>
      </c>
      <c r="KH47" s="7">
        <v>2076148695.5058072</v>
      </c>
      <c r="KI47" s="7">
        <v>6838351088.4668837</v>
      </c>
      <c r="KJ47" s="7">
        <v>2210850214428.1797</v>
      </c>
      <c r="KK47" s="7">
        <v>466000000</v>
      </c>
      <c r="KL47" s="7">
        <v>581942286783.67371</v>
      </c>
      <c r="KM47" s="7">
        <v>229358214.79200274</v>
      </c>
      <c r="KN47" s="7">
        <v>897902015362.2876</v>
      </c>
      <c r="KO47" s="7">
        <v>583209894804.23975</v>
      </c>
      <c r="KP47" s="7">
        <v>13280275123.035402</v>
      </c>
      <c r="KQ47" s="7">
        <v>31183139301.485348</v>
      </c>
      <c r="KR47" s="7">
        <v>404776328437.59949</v>
      </c>
      <c r="KS47" s="7">
        <v>21534931.607589353</v>
      </c>
      <c r="KT47" s="7">
        <v>12825801580.928106</v>
      </c>
      <c r="KU47" s="7">
        <v>7940362799.179966</v>
      </c>
      <c r="KV47" s="7">
        <v>64883060725.700317</v>
      </c>
      <c r="KW47" s="7">
        <v>6206949763569.0889</v>
      </c>
      <c r="KX47" s="7">
        <v>13686329890.119078</v>
      </c>
      <c r="KY47" s="7">
        <v>12274928000000</v>
      </c>
      <c r="KZ47" s="7">
        <v>12030023547.88069</v>
      </c>
      <c r="LA47" s="7">
        <v>521975111.11111099</v>
      </c>
      <c r="LB47" s="7">
        <v>112453382329.61455</v>
      </c>
      <c r="LD47" s="7">
        <v>3799000000</v>
      </c>
      <c r="LE47" s="7">
        <v>49424107709.894577</v>
      </c>
      <c r="LF47" s="7">
        <v>364996869.12961799</v>
      </c>
      <c r="LG47" s="7">
        <v>43770743999115.141</v>
      </c>
      <c r="LH47" s="7">
        <v>420320176.35943729</v>
      </c>
      <c r="LI47" s="7">
        <v>3639935347.5071492</v>
      </c>
      <c r="LJ47" s="7">
        <v>13873500887.561153</v>
      </c>
      <c r="LK47" s="7">
        <v>228593566165.08762</v>
      </c>
      <c r="LL47" s="7">
        <v>6221077674.7787142</v>
      </c>
      <c r="LM47" s="7">
        <v>5805598400</v>
      </c>
    </row>
    <row r="48" spans="1:325" s="7" customFormat="1" x14ac:dyDescent="0.3">
      <c r="A48" s="7" t="s">
        <v>154</v>
      </c>
      <c r="B48" s="7" t="s">
        <v>63</v>
      </c>
      <c r="C48" s="7">
        <v>507513829.99485475</v>
      </c>
      <c r="D48" s="7">
        <v>490325181.61427468</v>
      </c>
      <c r="E48" s="7">
        <v>479180824.34850597</v>
      </c>
      <c r="F48" s="7">
        <v>511902136.80997276</v>
      </c>
      <c r="G48" s="7">
        <v>542578367.24259782</v>
      </c>
      <c r="H48" s="7">
        <v>592981162.26415098</v>
      </c>
      <c r="I48" s="7">
        <v>647305630.18867922</v>
      </c>
      <c r="J48" s="7">
        <v>699456618.86792457</v>
      </c>
      <c r="K48" s="7">
        <v>773841494.33962262</v>
      </c>
      <c r="L48" s="7">
        <v>853630203.77358508</v>
      </c>
      <c r="M48" s="7">
        <v>984830158.49056602</v>
      </c>
      <c r="N48" s="7">
        <v>1077152902.2910442</v>
      </c>
      <c r="O48" s="7">
        <v>1238251695.5538809</v>
      </c>
      <c r="P48" s="7">
        <v>1528916185.2319918</v>
      </c>
      <c r="Q48" s="7">
        <v>1666544754.0983608</v>
      </c>
      <c r="R48" s="7">
        <v>1960863465.5775962</v>
      </c>
      <c r="S48" s="7">
        <v>2412555425.9043174</v>
      </c>
      <c r="T48" s="7">
        <v>3072427012.8354721</v>
      </c>
      <c r="U48" s="7">
        <v>3523208809.8016334</v>
      </c>
      <c r="V48" s="7">
        <v>4035519323.2205367</v>
      </c>
      <c r="W48" s="7">
        <v>4831447001.1668606</v>
      </c>
      <c r="X48" s="7">
        <v>2623807074.2947984</v>
      </c>
      <c r="Y48" s="7">
        <v>2606621255.0158124</v>
      </c>
      <c r="Z48" s="7">
        <v>3976453966.739831</v>
      </c>
      <c r="AA48" s="7">
        <v>4593908718.7617188</v>
      </c>
      <c r="AB48" s="7">
        <v>4796628461.3861389</v>
      </c>
      <c r="AC48" s="7">
        <v>5477895474.9103947</v>
      </c>
      <c r="AD48" s="7">
        <v>5841132961.6058636</v>
      </c>
      <c r="AE48" s="7">
        <v>6063759370.6293697</v>
      </c>
      <c r="AF48" s="7">
        <v>6866402028.1099739</v>
      </c>
      <c r="AG48" s="7">
        <v>7403457319.2047186</v>
      </c>
      <c r="AH48" s="7">
        <v>7168999428.2447109</v>
      </c>
      <c r="AI48" s="7">
        <v>8528593084.4874916</v>
      </c>
      <c r="AJ48" s="7">
        <v>9537297507.1691494</v>
      </c>
      <c r="AK48" s="7">
        <v>10432619390.360912</v>
      </c>
      <c r="AL48" s="7">
        <v>11513472693.870735</v>
      </c>
      <c r="AM48" s="7">
        <v>11618286553.367676</v>
      </c>
      <c r="AN48" s="7">
        <v>12552071367.153913</v>
      </c>
      <c r="AO48" s="7">
        <v>13617405420.117422</v>
      </c>
      <c r="AP48" s="7">
        <v>14195623424.810978</v>
      </c>
      <c r="AQ48" s="7">
        <v>14949514585.158506</v>
      </c>
      <c r="AR48" s="7">
        <v>15913363335.056404</v>
      </c>
      <c r="AS48" s="7">
        <v>16504795453.282196</v>
      </c>
      <c r="AT48" s="7">
        <v>17195867540.352974</v>
      </c>
      <c r="AU48" s="7">
        <v>18529767934.474331</v>
      </c>
      <c r="AV48" s="7">
        <v>19952156474.845364</v>
      </c>
      <c r="AW48" s="7">
        <v>22600431878.002388</v>
      </c>
      <c r="AX48" s="7">
        <v>26743874286.851353</v>
      </c>
      <c r="AY48" s="7">
        <v>30612932802.899082</v>
      </c>
      <c r="AZ48" s="7">
        <v>30562361123.030655</v>
      </c>
      <c r="BA48" s="7">
        <v>37268635287.085617</v>
      </c>
      <c r="BB48" s="7">
        <v>42262697840.384987</v>
      </c>
      <c r="BC48" s="7">
        <v>46473128285.558899</v>
      </c>
      <c r="BD48" s="7">
        <v>49745088111.695297</v>
      </c>
      <c r="BE48" s="7">
        <v>50656002895.876266</v>
      </c>
      <c r="BF48" s="7">
        <v>54840103850.265022</v>
      </c>
      <c r="BG48" s="7">
        <v>57435507212.255997</v>
      </c>
      <c r="BI48" s="7" t="s">
        <v>49</v>
      </c>
      <c r="BJ48" s="7">
        <v>2331005586.5921788</v>
      </c>
      <c r="BK48" s="7">
        <v>6275073571.546586</v>
      </c>
      <c r="BL48" s="7">
        <v>28233712830.903488</v>
      </c>
      <c r="BM48" s="7">
        <v>8158548716.6855421</v>
      </c>
      <c r="BN48" s="7">
        <v>3248215396.0950131</v>
      </c>
      <c r="BO48" s="7">
        <v>1184661549595.1279</v>
      </c>
      <c r="BP48" s="7">
        <v>180617018379.85025</v>
      </c>
      <c r="BQ48" s="7">
        <v>198737095012.28165</v>
      </c>
      <c r="BR48" s="7">
        <v>4900469515.0725203</v>
      </c>
      <c r="BS48" s="7">
        <v>503000000</v>
      </c>
      <c r="BT48" s="7">
        <v>1014979666.6666666</v>
      </c>
      <c r="BU48" s="7">
        <v>693764095624.71814</v>
      </c>
      <c r="BV48" s="7">
        <v>314648986444.47205</v>
      </c>
      <c r="BW48" s="7">
        <v>13245716099.005713</v>
      </c>
      <c r="BX48" s="7">
        <v>1117257279.4618821</v>
      </c>
      <c r="BY48" s="7">
        <v>387365999253.82416</v>
      </c>
      <c r="BZ48" s="7">
        <v>4803702821.080554</v>
      </c>
      <c r="CA48" s="7">
        <v>5462709498.4511862</v>
      </c>
      <c r="CB48" s="7">
        <v>69442943089.430893</v>
      </c>
      <c r="CC48" s="7">
        <v>29821662537.322914</v>
      </c>
      <c r="CD48" s="7">
        <v>15968726861.702127</v>
      </c>
      <c r="CE48" s="7">
        <v>7706221999.999999</v>
      </c>
      <c r="CF48" s="7">
        <v>11225138297.195908</v>
      </c>
      <c r="CG48" s="7">
        <v>30210091836.829449</v>
      </c>
      <c r="CH48" s="7">
        <v>1114222550</v>
      </c>
      <c r="CI48" s="7">
        <v>4868136000</v>
      </c>
      <c r="CJ48" s="7">
        <v>9549077869.1065063</v>
      </c>
      <c r="CK48" s="7">
        <v>891629970423.92383</v>
      </c>
      <c r="CL48" s="7">
        <v>3897467233.8575702</v>
      </c>
      <c r="CM48" s="7">
        <v>9531402847.873106</v>
      </c>
      <c r="CN48" s="7">
        <v>818869145.12471652</v>
      </c>
      <c r="CO48" s="7">
        <v>9931134940.5134621</v>
      </c>
      <c r="CP48" s="7">
        <v>1350301057.0686646</v>
      </c>
      <c r="CQ48" s="7">
        <v>1169357979864.6641</v>
      </c>
      <c r="CR48" s="7">
        <v>885747879466.35022</v>
      </c>
      <c r="CS48" s="7">
        <v>407535656039.19049</v>
      </c>
      <c r="CT48" s="7">
        <v>8827272727.2727261</v>
      </c>
      <c r="CU48" s="7">
        <v>122964812046.07269</v>
      </c>
      <c r="CV48" s="7">
        <v>2285965854313.3643</v>
      </c>
      <c r="CW48" s="7">
        <v>17084928927.455521</v>
      </c>
      <c r="CX48" s="7">
        <v>16587858856.677778</v>
      </c>
      <c r="CY48" s="7">
        <v>11964484667.910227</v>
      </c>
      <c r="CZ48" s="7">
        <v>6087003176.1162434</v>
      </c>
      <c r="DA48" s="7">
        <v>146566264837.01422</v>
      </c>
      <c r="DB48" s="7">
        <v>380372892.60677356</v>
      </c>
      <c r="DC48" s="7">
        <v>971977088.15691388</v>
      </c>
      <c r="DD48" s="7">
        <v>19952156474.845364</v>
      </c>
      <c r="DE48" s="7">
        <v>46649069646.095284</v>
      </c>
      <c r="DF48" s="7">
        <v>42643836074.800003</v>
      </c>
      <c r="DI48" s="7">
        <v>18703146374.829002</v>
      </c>
      <c r="DJ48" s="7">
        <v>135990215966.67418</v>
      </c>
      <c r="DK48" s="7">
        <v>2861410272354.1846</v>
      </c>
      <c r="DL48" s="7">
        <v>708633194.72656584</v>
      </c>
      <c r="DM48" s="7">
        <v>370370370.37037033</v>
      </c>
      <c r="DN48" s="7">
        <v>264467308109.18973</v>
      </c>
      <c r="DO48" s="7">
        <v>34004033803.94379</v>
      </c>
      <c r="DP48" s="7">
        <v>103198228458.58755</v>
      </c>
      <c r="DQ48" s="7">
        <v>3105749295673.2598</v>
      </c>
      <c r="DR48" s="7">
        <v>4742611342049.5381</v>
      </c>
      <c r="DS48" s="7">
        <v>10292825485348.729</v>
      </c>
      <c r="DT48" s="7">
        <v>1726468996323.2395</v>
      </c>
      <c r="DU48" s="7">
        <v>16731221185836.322</v>
      </c>
      <c r="DV48" s="7">
        <v>41507085000</v>
      </c>
      <c r="DW48" s="7">
        <v>89685725230.251663</v>
      </c>
      <c r="DX48" s="7">
        <v>10535328496601.932</v>
      </c>
      <c r="DY48" s="7">
        <v>1098425900.7411551</v>
      </c>
      <c r="DZ48" s="7">
        <v>1157276458151.9712</v>
      </c>
      <c r="EA48" s="7">
        <v>14006088297.475437</v>
      </c>
      <c r="EB48" s="7">
        <v>12401139453.973831</v>
      </c>
      <c r="EC48" s="7">
        <v>14426590936518.23</v>
      </c>
      <c r="ED48" s="7">
        <v>309086614685.86115</v>
      </c>
      <c r="EE48" s="7">
        <v>204436015420.96753</v>
      </c>
      <c r="EF48" s="7">
        <v>3006725014.7841511</v>
      </c>
      <c r="EG48" s="7">
        <v>2203678646934.4609</v>
      </c>
      <c r="EH48" s="7">
        <v>1730891409.0756741</v>
      </c>
      <c r="EI48" s="7">
        <v>249845600</v>
      </c>
      <c r="EJ48" s="7">
        <v>9458884812.1810608</v>
      </c>
      <c r="EK48" s="7">
        <v>2508103636363.6362</v>
      </c>
      <c r="EL48" s="7">
        <v>6410941012.5918875</v>
      </c>
      <c r="EM48" s="7">
        <v>10731634116.738386</v>
      </c>
      <c r="EO48" s="7">
        <v>2937071767.2557559</v>
      </c>
      <c r="EP48" s="7">
        <v>624174723.71340382</v>
      </c>
      <c r="EQ48" s="7">
        <v>586791883.7177074</v>
      </c>
      <c r="ER48" s="7">
        <v>8217369092.6522388</v>
      </c>
      <c r="ES48" s="7">
        <v>247783001865.43961</v>
      </c>
      <c r="ET48" s="7">
        <v>695370296.29629624</v>
      </c>
      <c r="EU48" s="7">
        <v>1656172355.7171204</v>
      </c>
      <c r="EV48" s="7">
        <v>27211377225.271484</v>
      </c>
      <c r="EW48" s="7">
        <v>4197000000</v>
      </c>
      <c r="EX48" s="7">
        <v>824880550.34396493</v>
      </c>
      <c r="EY48" s="7">
        <v>37558565439919.445</v>
      </c>
      <c r="EZ48" s="7">
        <v>181570082162.18994</v>
      </c>
      <c r="FA48" s="7">
        <v>9672035709.3979301</v>
      </c>
      <c r="FB48" s="7">
        <v>242142895089.30273</v>
      </c>
      <c r="FC48" s="7">
        <v>45416076680.870659</v>
      </c>
      <c r="FD48" s="7">
        <v>4310356252.836688</v>
      </c>
      <c r="FE48" s="7">
        <v>112589039620.20718</v>
      </c>
      <c r="FF48" s="7">
        <v>9549735974950.5488</v>
      </c>
      <c r="FG48" s="7">
        <v>10227019071830.805</v>
      </c>
      <c r="FH48" s="7">
        <v>677263856840.94641</v>
      </c>
      <c r="FI48" s="7">
        <v>297634375913.67249</v>
      </c>
      <c r="FJ48" s="7">
        <v>285868618224.01727</v>
      </c>
      <c r="FK48" s="7">
        <v>379223704355.93176</v>
      </c>
      <c r="FL48" s="7">
        <v>2971167185.3551087</v>
      </c>
      <c r="FM48" s="7">
        <v>808901077222.83911</v>
      </c>
      <c r="FO48" s="7">
        <v>211684827757.74158</v>
      </c>
      <c r="FP48" s="7">
        <v>219845971945.26407</v>
      </c>
      <c r="FQ48" s="7">
        <v>49954890353.260872</v>
      </c>
      <c r="FR48" s="7">
        <v>16691213479.471022</v>
      </c>
      <c r="FS48" s="7">
        <v>142837533703.23328</v>
      </c>
      <c r="FT48" s="7">
        <v>1852661936077.6023</v>
      </c>
      <c r="FU48" s="7">
        <v>11204416000</v>
      </c>
      <c r="FV48" s="7">
        <v>12588665303.244007</v>
      </c>
      <c r="FW48" s="7">
        <v>4755410630912.1367</v>
      </c>
      <c r="FX48" s="7">
        <v>57123671733.895248</v>
      </c>
      <c r="FY48" s="7">
        <v>18737897744.794788</v>
      </c>
      <c r="FZ48" s="7">
        <v>2460248026.1778316</v>
      </c>
      <c r="GA48" s="7">
        <v>6293046161.8264627</v>
      </c>
      <c r="GB48" s="7">
        <v>112133944.25353187</v>
      </c>
      <c r="GC48" s="7">
        <v>543167674.44444442</v>
      </c>
      <c r="GD48" s="7">
        <v>898137194716.18811</v>
      </c>
      <c r="GE48" s="7">
        <v>80797945205.479462</v>
      </c>
      <c r="GF48" s="7">
        <v>2579728858022.5039</v>
      </c>
      <c r="GG48" s="7">
        <v>2735558726.2562494</v>
      </c>
      <c r="GH48" s="7">
        <v>21287562189.054722</v>
      </c>
      <c r="GI48" s="7">
        <v>550000000</v>
      </c>
      <c r="GJ48" s="7">
        <v>47334148578.416389</v>
      </c>
      <c r="GK48" s="7">
        <v>951207370.37037027</v>
      </c>
      <c r="GL48" s="7">
        <v>2845502363895.8379</v>
      </c>
      <c r="GM48" s="7">
        <v>322233431675.55774</v>
      </c>
      <c r="GN48" s="7">
        <v>159876776422.89944</v>
      </c>
      <c r="GO48" s="7">
        <v>3659251525.8592997</v>
      </c>
      <c r="GP48" s="7">
        <v>24406252456.514103</v>
      </c>
      <c r="GQ48" s="7">
        <v>2185062024100.3362</v>
      </c>
      <c r="GR48" s="7">
        <v>9771338254565.7129</v>
      </c>
      <c r="GS48" s="7">
        <v>1682350941.5494318</v>
      </c>
      <c r="GT48" s="7">
        <v>6161761848491.4521</v>
      </c>
      <c r="GU48" s="7">
        <v>26125575942.28138</v>
      </c>
      <c r="GV48" s="7">
        <v>37347394602.661362</v>
      </c>
      <c r="GW48" s="7">
        <v>16922504044.803984</v>
      </c>
      <c r="GX48" s="7">
        <v>12092222041.91684</v>
      </c>
      <c r="GZ48" s="7">
        <v>62343022650.874222</v>
      </c>
      <c r="HA48" s="7">
        <v>4280072625.9762225</v>
      </c>
      <c r="HB48" s="7">
        <v>2988338439.3155336</v>
      </c>
      <c r="HC48" s="7">
        <v>5039293030.8236675</v>
      </c>
      <c r="HD48" s="7">
        <v>1119806500</v>
      </c>
      <c r="HE48" s="7">
        <v>1523735247225.229</v>
      </c>
      <c r="HF48" s="7">
        <v>866345821213.26123</v>
      </c>
      <c r="HG48" s="7">
        <v>137744500</v>
      </c>
      <c r="HH48" s="7">
        <v>9658919014552.2949</v>
      </c>
      <c r="HI48" s="7">
        <v>6258600713.8262749</v>
      </c>
      <c r="HJ48" s="7">
        <v>6245031690.0680809</v>
      </c>
      <c r="HK48" s="7">
        <v>6394851386.6434536</v>
      </c>
      <c r="HL48" s="7">
        <v>11986972418.5103</v>
      </c>
      <c r="HM48" s="7">
        <v>691427125900.78821</v>
      </c>
      <c r="HN48" s="7">
        <v>2257174480.7859716</v>
      </c>
      <c r="HO48" s="7">
        <v>2523471532.0108323</v>
      </c>
      <c r="HP48" s="7">
        <v>1061000000</v>
      </c>
      <c r="HQ48" s="7">
        <v>7723846194.8744631</v>
      </c>
      <c r="HR48" s="7">
        <v>2184444848.9763732</v>
      </c>
      <c r="HS48" s="7">
        <v>6283803256.0126381</v>
      </c>
      <c r="HT48" s="7">
        <v>3655909664.1423011</v>
      </c>
      <c r="HU48" s="7">
        <v>143534102611.49692</v>
      </c>
      <c r="HV48" s="7">
        <v>14267952115864.664</v>
      </c>
      <c r="HW48" s="7">
        <v>7261333794.6000347</v>
      </c>
      <c r="HY48" s="7">
        <v>3405134831.8504953</v>
      </c>
      <c r="HZ48" s="7">
        <v>112248353104.91086</v>
      </c>
      <c r="IA48" s="7">
        <v>6321335612.2223349</v>
      </c>
      <c r="IB48" s="7">
        <v>678533764457.15698</v>
      </c>
      <c r="IC48" s="7">
        <v>308722079937.91229</v>
      </c>
      <c r="ID48" s="7">
        <v>8130258041.4670582</v>
      </c>
      <c r="IF48" s="7">
        <v>114719425473.49153</v>
      </c>
      <c r="IG48" s="7">
        <v>37292067332552.367</v>
      </c>
      <c r="IH48" s="7">
        <v>31081924577.373211</v>
      </c>
      <c r="II48" s="7">
        <v>182102127175.26828</v>
      </c>
      <c r="IJ48" s="7">
        <v>109502102510.88319</v>
      </c>
      <c r="IK48" s="7">
        <v>16374393899.999998</v>
      </c>
      <c r="IL48" s="7">
        <v>76060606060.606049</v>
      </c>
      <c r="IM48" s="7">
        <v>103071585462.59904</v>
      </c>
      <c r="IN48" s="7">
        <v>193300000</v>
      </c>
      <c r="IO48" s="7">
        <v>4865971718.2973194</v>
      </c>
      <c r="IP48" s="7">
        <v>306134635593.7442</v>
      </c>
      <c r="IQ48" s="7">
        <v>411421770397.82245</v>
      </c>
      <c r="IR48" s="7">
        <v>83914521340.543106</v>
      </c>
      <c r="IT48" s="7">
        <v>197304513120.25867</v>
      </c>
      <c r="IU48" s="7">
        <v>8734653809.4956074</v>
      </c>
      <c r="IV48" s="7">
        <v>4831800000</v>
      </c>
      <c r="IW48" s="7">
        <v>5273003192.0928335</v>
      </c>
      <c r="IX48" s="7">
        <v>35634331213681.734</v>
      </c>
      <c r="IZ48" s="7">
        <v>44530494505.494507</v>
      </c>
      <c r="JA48" s="7">
        <v>99697566667.810684</v>
      </c>
      <c r="JB48" s="7">
        <v>764017107992.39148</v>
      </c>
      <c r="JC48" s="7">
        <v>2581465863.8785882</v>
      </c>
      <c r="JD48" s="7">
        <v>1028596382537.8058</v>
      </c>
      <c r="JE48" s="7">
        <v>328459608764.1109</v>
      </c>
      <c r="JF48" s="7">
        <v>26524538565.740322</v>
      </c>
      <c r="JG48" s="7">
        <v>8707015771.0011292</v>
      </c>
      <c r="JH48" s="7">
        <v>127417688055.7558</v>
      </c>
      <c r="JI48" s="7">
        <v>413909879.28126538</v>
      </c>
      <c r="JJ48" s="7">
        <v>1627854494.8024588</v>
      </c>
      <c r="JK48" s="7">
        <v>17093800000</v>
      </c>
      <c r="JL48" s="7">
        <v>1375416604.4868927</v>
      </c>
      <c r="JN48" s="7">
        <v>26252007830.46386</v>
      </c>
      <c r="JO48" s="7">
        <v>684996503798.66711</v>
      </c>
      <c r="JQ48" s="7">
        <v>685920335014.85742</v>
      </c>
      <c r="JR48" s="7">
        <v>234022949884.05936</v>
      </c>
      <c r="JS48" s="7">
        <v>126194166.23098475</v>
      </c>
      <c r="JT48" s="7">
        <v>1793754804.7003698</v>
      </c>
      <c r="JU48" s="7">
        <v>62697540106.951866</v>
      </c>
      <c r="JV48" s="7">
        <v>36346974008.207932</v>
      </c>
      <c r="JW48" s="7">
        <v>389042298376.84497</v>
      </c>
      <c r="JX48" s="7">
        <v>3178126547.9298034</v>
      </c>
      <c r="JZ48" s="7">
        <v>919103254.5454545</v>
      </c>
      <c r="KA48" s="7">
        <v>28858965517.241379</v>
      </c>
      <c r="KC48" s="7">
        <v>6646663561.2656012</v>
      </c>
      <c r="KD48" s="7">
        <v>3099556641923.4888</v>
      </c>
      <c r="KE48" s="7">
        <v>2032603631916.9844</v>
      </c>
      <c r="KF48" s="7">
        <v>2115154262.0302539</v>
      </c>
      <c r="KG48" s="7">
        <v>189318499954.00308</v>
      </c>
      <c r="KH48" s="7">
        <v>2312319579.0284286</v>
      </c>
      <c r="KI48" s="7">
        <v>8104355716.8784027</v>
      </c>
      <c r="KJ48" s="7">
        <v>2694953121481.1216</v>
      </c>
      <c r="KK48" s="7">
        <v>491000000</v>
      </c>
      <c r="KL48" s="7">
        <v>686628893957.61499</v>
      </c>
      <c r="KM48" s="7">
        <v>262176133.72542951</v>
      </c>
      <c r="KN48" s="7">
        <v>1028596382537.8058</v>
      </c>
      <c r="KO48" s="7">
        <v>685920335014.85718</v>
      </c>
      <c r="KP48" s="7">
        <v>15982282462.378565</v>
      </c>
      <c r="KQ48" s="7">
        <v>32273007553.568672</v>
      </c>
      <c r="KR48" s="7">
        <v>501422832613.55371</v>
      </c>
      <c r="KS48" s="7">
        <v>21839098.892707139</v>
      </c>
      <c r="KT48" s="7">
        <v>16929976600.141972</v>
      </c>
      <c r="KU48" s="7">
        <v>9013834373.4124622</v>
      </c>
      <c r="KV48" s="7">
        <v>86142018069.350403</v>
      </c>
      <c r="KW48" s="7">
        <v>7473673674144.6328</v>
      </c>
      <c r="KX48" s="7">
        <v>17362857683.854469</v>
      </c>
      <c r="KY48" s="7">
        <v>13093726000000</v>
      </c>
      <c r="KZ48" s="7">
        <v>14307509838.805326</v>
      </c>
      <c r="LA48" s="7">
        <v>550728666.66666663</v>
      </c>
      <c r="LB48" s="7">
        <v>145510008134.74976</v>
      </c>
      <c r="LD48" s="7">
        <v>4439000000</v>
      </c>
      <c r="LE48" s="7">
        <v>57633255618.273094</v>
      </c>
      <c r="LF48" s="7">
        <v>394962552.33610809</v>
      </c>
      <c r="LG48" s="7">
        <v>47385623695561.336</v>
      </c>
      <c r="LH48" s="7">
        <v>462644663.06818026</v>
      </c>
      <c r="LI48" s="7">
        <v>3736599925.3824148</v>
      </c>
      <c r="LJ48" s="7">
        <v>16753769531.698738</v>
      </c>
      <c r="LK48" s="7">
        <v>257772710832.95331</v>
      </c>
      <c r="LL48" s="7">
        <v>8331870169.1497707</v>
      </c>
      <c r="LM48" s="7">
        <v>5755215199.999999</v>
      </c>
    </row>
    <row r="49" spans="1:325" s="7" customFormat="1" x14ac:dyDescent="0.3">
      <c r="A49" s="7" t="s">
        <v>156</v>
      </c>
      <c r="B49" s="7" t="s">
        <v>63</v>
      </c>
      <c r="C49" s="7">
        <v>1922640775.3720412</v>
      </c>
      <c r="D49" s="7">
        <v>2080830143.0422127</v>
      </c>
      <c r="E49" s="7">
        <v>2195684581.0726099</v>
      </c>
      <c r="F49" s="7">
        <v>2331959438.2190161</v>
      </c>
      <c r="G49" s="7">
        <v>2519261152.9736938</v>
      </c>
      <c r="H49" s="7">
        <v>2712715412.8748193</v>
      </c>
      <c r="I49" s="7">
        <v>2942141442.4769325</v>
      </c>
      <c r="J49" s="7">
        <v>3158211274.7068505</v>
      </c>
      <c r="K49" s="7">
        <v>3140469906.3565989</v>
      </c>
      <c r="L49" s="7">
        <v>3417668655.5662704</v>
      </c>
      <c r="M49" s="7">
        <v>3760199658.8729715</v>
      </c>
      <c r="N49" s="7">
        <v>4088013918.5314693</v>
      </c>
      <c r="O49" s="7">
        <v>4732543297.5531788</v>
      </c>
      <c r="P49" s="7">
        <v>5169932102.8273373</v>
      </c>
      <c r="Q49" s="7">
        <v>6720764011.5795584</v>
      </c>
      <c r="R49" s="7">
        <v>7864013356.2959099</v>
      </c>
      <c r="S49" s="7">
        <v>8070017845.2929878</v>
      </c>
      <c r="T49" s="7">
        <v>9382602731.0133572</v>
      </c>
      <c r="U49" s="7">
        <v>9571657513.6507511</v>
      </c>
      <c r="V49" s="7">
        <v>10966585159.664883</v>
      </c>
      <c r="W49" s="7">
        <v>13453485464.732922</v>
      </c>
      <c r="X49" s="7">
        <v>14842851376.623569</v>
      </c>
      <c r="Y49" s="7">
        <v>16495461075.582689</v>
      </c>
      <c r="Z49" s="7">
        <v>16712010846.696238</v>
      </c>
      <c r="AA49" s="7">
        <v>15923806275.111666</v>
      </c>
      <c r="AB49" s="7">
        <v>15742679785.309019</v>
      </c>
      <c r="AC49" s="7">
        <v>14358714160.105734</v>
      </c>
      <c r="AD49" s="7">
        <v>15429015788.255327</v>
      </c>
      <c r="AE49" s="7">
        <v>16357329644.549656</v>
      </c>
      <c r="AF49" s="7">
        <v>16756727132.509989</v>
      </c>
      <c r="AG49" s="7">
        <v>17873417057.591728</v>
      </c>
      <c r="AH49" s="7">
        <v>17682124581.284248</v>
      </c>
      <c r="AI49" s="7">
        <v>17403218746.34211</v>
      </c>
      <c r="AJ49" s="7">
        <v>18271706185.317673</v>
      </c>
      <c r="AK49" s="7">
        <v>19289595454.144241</v>
      </c>
      <c r="AL49" s="7">
        <v>21134882108.624889</v>
      </c>
      <c r="AM49" s="7">
        <v>23041766083.457375</v>
      </c>
      <c r="AN49" s="7">
        <v>25732062006.894238</v>
      </c>
      <c r="AO49" s="7">
        <v>28249810016.980045</v>
      </c>
      <c r="AP49" s="7">
        <v>30022260633.419472</v>
      </c>
      <c r="AQ49" s="7">
        <v>32252030400.73584</v>
      </c>
      <c r="AR49" s="7">
        <v>33172149746.010288</v>
      </c>
      <c r="AS49" s="7">
        <v>34944596086.071106</v>
      </c>
      <c r="AT49" s="7">
        <v>37495408032.294426</v>
      </c>
      <c r="AU49" s="7">
        <v>41173138191.647179</v>
      </c>
      <c r="AV49" s="7">
        <v>46649069646.095284</v>
      </c>
      <c r="AW49" s="7">
        <v>52393433350.715981</v>
      </c>
      <c r="AX49" s="7">
        <v>58257681979.330132</v>
      </c>
      <c r="AY49" s="7">
        <v>66480563576.592964</v>
      </c>
      <c r="AZ49" s="7">
        <v>55930530970.856178</v>
      </c>
      <c r="BA49" s="7">
        <v>60772694299.857986</v>
      </c>
      <c r="BB49" s="7">
        <v>65739442150.881294</v>
      </c>
      <c r="BC49" s="7">
        <v>67860562821.063545</v>
      </c>
      <c r="BD49" s="7">
        <v>68729777391.378357</v>
      </c>
      <c r="BE49" s="7">
        <v>68744227741.651779</v>
      </c>
      <c r="BF49" s="7">
        <v>66799701061.832726</v>
      </c>
      <c r="BG49" s="7">
        <v>63540193020.089333</v>
      </c>
      <c r="BI49" s="7" t="s">
        <v>50</v>
      </c>
      <c r="BJ49" s="7">
        <v>2421474860.3351955</v>
      </c>
      <c r="BK49" s="7">
        <v>7057598406.6155291</v>
      </c>
      <c r="BL49" s="7">
        <v>41789478661.309647</v>
      </c>
      <c r="BM49" s="7">
        <v>8992642348.787096</v>
      </c>
      <c r="BN49" s="7">
        <v>3536632793.8778071</v>
      </c>
      <c r="BO49" s="7">
        <v>1404113530800.6838</v>
      </c>
      <c r="BP49" s="7">
        <v>222116541865.21445</v>
      </c>
      <c r="BQ49" s="7">
        <v>232557260817.30771</v>
      </c>
      <c r="BR49" s="7">
        <v>6384451606.1420965</v>
      </c>
      <c r="BS49" s="7">
        <v>496000000</v>
      </c>
      <c r="BT49" s="7">
        <v>1149025481.4814816</v>
      </c>
      <c r="BU49" s="7">
        <v>747572626534.89075</v>
      </c>
      <c r="BV49" s="7">
        <v>334309371471.58447</v>
      </c>
      <c r="BW49" s="7">
        <v>20983019923.886276</v>
      </c>
      <c r="BX49" s="7">
        <v>1273180597.027113</v>
      </c>
      <c r="BY49" s="7">
        <v>409813072387.4043</v>
      </c>
      <c r="BZ49" s="7">
        <v>5142380779.4410343</v>
      </c>
      <c r="CA49" s="7">
        <v>5844669845.5373316</v>
      </c>
      <c r="CB49" s="7">
        <v>71819083683.740326</v>
      </c>
      <c r="CC49" s="7">
        <v>34304448149.810814</v>
      </c>
      <c r="CD49" s="7">
        <v>18505053191.489361</v>
      </c>
      <c r="CE49" s="7">
        <v>7965588000</v>
      </c>
      <c r="CF49" s="7">
        <v>12866524918.222054</v>
      </c>
      <c r="CG49" s="7">
        <v>36961821893.697563</v>
      </c>
      <c r="CH49" s="7">
        <v>1217467600</v>
      </c>
      <c r="CI49" s="7">
        <v>5414299000</v>
      </c>
      <c r="CJ49" s="7">
        <v>11451869164.71117</v>
      </c>
      <c r="CK49" s="7">
        <v>1107640325472.3486</v>
      </c>
      <c r="CL49" s="7">
        <v>4303275572.4019747</v>
      </c>
      <c r="CM49" s="7">
        <v>11470703002.076908</v>
      </c>
      <c r="CN49" s="7">
        <v>897731524.92992246</v>
      </c>
      <c r="CO49" s="7">
        <v>10126940513.312546</v>
      </c>
      <c r="CP49" s="7">
        <v>1460562038.3709695</v>
      </c>
      <c r="CQ49" s="7">
        <v>1315415197461.2129</v>
      </c>
      <c r="CR49" s="7">
        <v>1001942855597.5286</v>
      </c>
      <c r="CS49" s="7">
        <v>429195591242.62244</v>
      </c>
      <c r="CT49" s="7">
        <v>9676172953.0818768</v>
      </c>
      <c r="CU49" s="7">
        <v>154788024805.80832</v>
      </c>
      <c r="CV49" s="7">
        <v>2752132089196.5786</v>
      </c>
      <c r="CW49" s="7">
        <v>17800887796.49873</v>
      </c>
      <c r="CX49" s="7">
        <v>17953066721.094933</v>
      </c>
      <c r="CY49" s="7">
        <v>14296507096.413504</v>
      </c>
      <c r="CZ49" s="7">
        <v>7731261310.933217</v>
      </c>
      <c r="DA49" s="7">
        <v>162590146096.41431</v>
      </c>
      <c r="DB49" s="7">
        <v>406111873.53984696</v>
      </c>
      <c r="DC49" s="7">
        <v>1107891063.4386301</v>
      </c>
      <c r="DD49" s="7">
        <v>22600431878.002388</v>
      </c>
      <c r="DE49" s="7">
        <v>52393433350.715981</v>
      </c>
      <c r="DF49" s="7">
        <v>52742800000</v>
      </c>
      <c r="DH49" s="7">
        <v>3207032512.9420519</v>
      </c>
      <c r="DI49" s="7">
        <v>20403713461.297203</v>
      </c>
      <c r="DJ49" s="7">
        <v>155213006071.97861</v>
      </c>
      <c r="DK49" s="7">
        <v>3002446368084.3057</v>
      </c>
      <c r="DL49" s="7">
        <v>768873684.03283799</v>
      </c>
      <c r="DM49" s="7">
        <v>390370370.37037033</v>
      </c>
      <c r="DN49" s="7">
        <v>282884912894.32971</v>
      </c>
      <c r="DO49" s="7">
        <v>35952845582.502853</v>
      </c>
      <c r="DP49" s="7">
        <v>117027304746.54008</v>
      </c>
      <c r="DQ49" s="7">
        <v>3737290328576.4795</v>
      </c>
      <c r="DR49" s="7">
        <v>5428145324754.8203</v>
      </c>
      <c r="DS49" s="7">
        <v>10913330711044.59</v>
      </c>
      <c r="DT49" s="7">
        <v>2114341890534.8938</v>
      </c>
      <c r="DU49" s="7">
        <v>18108863489937.008</v>
      </c>
      <c r="DV49" s="7">
        <v>46802044000</v>
      </c>
      <c r="DW49" s="7">
        <v>107484034870.97391</v>
      </c>
      <c r="DX49" s="7">
        <v>11184406192078.252</v>
      </c>
      <c r="DY49" s="7">
        <v>1211161879.6747968</v>
      </c>
      <c r="DZ49" s="7">
        <v>1264551499184.5439</v>
      </c>
      <c r="EA49" s="7">
        <v>16963625015.681847</v>
      </c>
      <c r="EB49" s="7">
        <v>15280861834.602404</v>
      </c>
      <c r="EC49" s="7">
        <v>15388732742870.795</v>
      </c>
      <c r="ED49" s="7">
        <v>362365593700.41962</v>
      </c>
      <c r="EE49" s="7">
        <v>216552502822.73239</v>
      </c>
      <c r="EF49" s="7">
        <v>3102741451.0166359</v>
      </c>
      <c r="EG49" s="7">
        <v>2325011918203.4878</v>
      </c>
      <c r="EH49" s="7">
        <v>1970142377.9150686</v>
      </c>
      <c r="EI49" s="7">
        <v>252991200</v>
      </c>
      <c r="EJ49" s="7">
        <v>10154041929.652142</v>
      </c>
      <c r="EK49" s="7">
        <v>2678277828886.8447</v>
      </c>
      <c r="EL49" s="7">
        <v>7745406200.8537407</v>
      </c>
      <c r="EM49" s="7">
        <v>20409257610.474632</v>
      </c>
      <c r="EO49" s="7">
        <v>2931625104.5010924</v>
      </c>
      <c r="EP49" s="7">
        <v>655068695.95271099</v>
      </c>
      <c r="EQ49" s="7">
        <v>591829908.42626405</v>
      </c>
      <c r="ER49" s="7">
        <v>10086528698.86043</v>
      </c>
      <c r="ES49" s="7">
        <v>273317737046.79462</v>
      </c>
      <c r="ET49" s="7">
        <v>698518518.51851845</v>
      </c>
      <c r="EU49" s="7">
        <v>1818759669.065716</v>
      </c>
      <c r="EV49" s="7">
        <v>30231249362.060352</v>
      </c>
      <c r="EW49" s="7">
        <v>4213000000</v>
      </c>
      <c r="EX49" s="7">
        <v>1458446872.2697577</v>
      </c>
      <c r="EY49" s="7">
        <v>39635947402722.219</v>
      </c>
      <c r="EZ49" s="7">
        <v>193536265094.36389</v>
      </c>
      <c r="FA49" s="7">
        <v>10841742347.796839</v>
      </c>
      <c r="FB49" s="7">
        <v>289296463304.80231</v>
      </c>
      <c r="FC49" s="7">
        <v>50453577898.48864</v>
      </c>
      <c r="FD49" s="7">
        <v>4756204069.6187572</v>
      </c>
      <c r="FE49" s="7">
        <v>114801188269.40445</v>
      </c>
      <c r="FF49" s="7">
        <v>11321411711668.629</v>
      </c>
      <c r="FG49" s="7">
        <v>12135265896447.264</v>
      </c>
      <c r="FH49" s="7">
        <v>814002488452.23499</v>
      </c>
      <c r="FI49" s="7">
        <v>373661921221.27026</v>
      </c>
      <c r="FJ49" s="7">
        <v>364570514304.84979</v>
      </c>
      <c r="FK49" s="7">
        <v>439386921175.79401</v>
      </c>
      <c r="FL49" s="7">
        <v>3344402193.2460756</v>
      </c>
      <c r="FM49" s="7">
        <v>920316529729.74744</v>
      </c>
      <c r="FO49" s="7">
        <v>232167519759.12683</v>
      </c>
      <c r="FP49" s="7">
        <v>258645743978.38635</v>
      </c>
      <c r="FQ49" s="7">
        <v>65140293687.539459</v>
      </c>
      <c r="FR49" s="7">
        <v>17043245939.013962</v>
      </c>
      <c r="FS49" s="7">
        <v>154511423313.43417</v>
      </c>
      <c r="FT49" s="7">
        <v>1942633841801.5305</v>
      </c>
      <c r="FU49" s="7">
        <v>11905525197.328476</v>
      </c>
      <c r="FV49" s="7">
        <v>15056929760.22567</v>
      </c>
      <c r="FW49" s="7">
        <v>4530377224970.3994</v>
      </c>
      <c r="FX49" s="7">
        <v>81003884545.409851</v>
      </c>
      <c r="FY49" s="7">
        <v>25825524820.806427</v>
      </c>
      <c r="FZ49" s="7">
        <v>2834168889.4201913</v>
      </c>
      <c r="GA49" s="7">
        <v>7274595706.6635466</v>
      </c>
      <c r="GB49" s="7">
        <v>108545632.53012045</v>
      </c>
      <c r="GC49" s="7">
        <v>636218025.18518507</v>
      </c>
      <c r="GD49" s="7">
        <v>1011797457138.5032</v>
      </c>
      <c r="GE49" s="7">
        <v>101550654720.88214</v>
      </c>
      <c r="GF49" s="7">
        <v>3029641277365.5283</v>
      </c>
      <c r="GG49" s="7">
        <v>3452882514.0016584</v>
      </c>
      <c r="GH49" s="7">
        <v>21796351575.456051</v>
      </c>
      <c r="GI49" s="7">
        <v>604028900</v>
      </c>
      <c r="GJ49" s="7">
        <v>54961936662.606575</v>
      </c>
      <c r="GK49" s="7">
        <v>1062617148.1481481</v>
      </c>
      <c r="GL49" s="7">
        <v>3337221449300.2744</v>
      </c>
      <c r="GM49" s="7">
        <v>377006716127.01794</v>
      </c>
      <c r="GN49" s="7">
        <v>177405351695.88217</v>
      </c>
      <c r="GO49" s="7">
        <v>4000239272.6112618</v>
      </c>
      <c r="GP49" s="7">
        <v>28279814924.591778</v>
      </c>
      <c r="GQ49" s="7">
        <v>2598144857845.7095</v>
      </c>
      <c r="GR49" s="7">
        <v>11610585486988.018</v>
      </c>
      <c r="GS49" s="7">
        <v>1800105593.037466</v>
      </c>
      <c r="GT49" s="7">
        <v>7436786145930.8623</v>
      </c>
      <c r="GU49" s="7">
        <v>30216060233.404442</v>
      </c>
      <c r="GV49" s="7">
        <v>42414308116.923851</v>
      </c>
      <c r="GW49" s="7">
        <v>21447021570.102833</v>
      </c>
      <c r="GX49" s="7">
        <v>14789661809.183392</v>
      </c>
      <c r="GZ49" s="7">
        <v>68640825480.922279</v>
      </c>
      <c r="HA49" s="7">
        <v>4663488363.0976982</v>
      </c>
      <c r="HB49" s="7">
        <v>3408272498.1151619</v>
      </c>
      <c r="HC49" s="7">
        <v>5515884348.5490398</v>
      </c>
      <c r="HD49" s="7">
        <v>1474698125</v>
      </c>
      <c r="HE49" s="7">
        <v>1783624049835.167</v>
      </c>
      <c r="HF49" s="7">
        <v>965281191371.84375</v>
      </c>
      <c r="HG49" s="7">
        <v>143656600</v>
      </c>
      <c r="HH49" s="7">
        <v>11484611685884.059</v>
      </c>
      <c r="HI49" s="7">
        <v>6861222331.9631653</v>
      </c>
      <c r="HJ49" s="7">
        <v>6899799785.8441</v>
      </c>
      <c r="HK49" s="7">
        <v>6757119558.3991966</v>
      </c>
      <c r="HL49" s="7">
        <v>14502553709.830305</v>
      </c>
      <c r="HM49" s="7">
        <v>803273276926.29077</v>
      </c>
      <c r="HN49" s="7">
        <v>2696020574.5828629</v>
      </c>
      <c r="HO49" s="7">
        <v>3414055566.1138024</v>
      </c>
      <c r="HP49" s="7">
        <v>990000000</v>
      </c>
      <c r="HQ49" s="7">
        <v>8312078525.085824</v>
      </c>
      <c r="HR49" s="7">
        <v>3040716679.0766935</v>
      </c>
      <c r="HS49" s="7">
        <v>7028803365.7015085</v>
      </c>
      <c r="HT49" s="7">
        <v>3997852636.245471</v>
      </c>
      <c r="HU49" s="7">
        <v>162690965596.20523</v>
      </c>
      <c r="HV49" s="7">
        <v>15176717496461.213</v>
      </c>
      <c r="HW49" s="7">
        <v>7978734401.5358496</v>
      </c>
      <c r="HY49" s="7">
        <v>3646728060.0646296</v>
      </c>
      <c r="HZ49" s="7">
        <v>145429764861.24939</v>
      </c>
      <c r="IA49" s="7">
        <v>6763671610.700057</v>
      </c>
      <c r="IB49" s="7">
        <v>726649102998.36902</v>
      </c>
      <c r="IC49" s="7">
        <v>345424664369.35748</v>
      </c>
      <c r="ID49" s="7">
        <v>9043715355.8880978</v>
      </c>
      <c r="IF49" s="7">
        <v>111606899682.25148</v>
      </c>
      <c r="IG49" s="7">
        <v>39314471295987.313</v>
      </c>
      <c r="IH49" s="7">
        <v>37215864759.427826</v>
      </c>
      <c r="II49" s="7">
        <v>214036484985.3385</v>
      </c>
      <c r="IJ49" s="7">
        <v>137264061106.04344</v>
      </c>
      <c r="IK49" s="7">
        <v>18141666300</v>
      </c>
      <c r="IL49" s="7">
        <v>88643193061.748001</v>
      </c>
      <c r="IM49" s="7">
        <v>122210719245.90221</v>
      </c>
      <c r="IN49" s="7">
        <v>194700000</v>
      </c>
      <c r="IO49" s="7">
        <v>5527856839.0748186</v>
      </c>
      <c r="IP49" s="7">
        <v>344826430298.14667</v>
      </c>
      <c r="IQ49" s="7">
        <v>513693910493.32544</v>
      </c>
      <c r="IR49" s="7">
        <v>87276164364.638794</v>
      </c>
      <c r="IT49" s="7">
        <v>208566948939.90717</v>
      </c>
      <c r="IU49" s="7">
        <v>10646157920.320862</v>
      </c>
      <c r="IV49" s="7">
        <v>4910100000.000001</v>
      </c>
      <c r="IW49" s="7">
        <v>5542891987.75737</v>
      </c>
      <c r="IX49" s="7">
        <v>37477971990381.328</v>
      </c>
      <c r="IZ49" s="7">
        <v>60882142857.142845</v>
      </c>
      <c r="JA49" s="7">
        <v>123533036667.85332</v>
      </c>
      <c r="JB49" s="7">
        <v>989930542278.69519</v>
      </c>
      <c r="JC49" s="7">
        <v>3152016556.5152583</v>
      </c>
      <c r="JD49" s="7">
        <v>1176153232856.5564</v>
      </c>
      <c r="JE49" s="7">
        <v>376900133511.34845</v>
      </c>
      <c r="JF49" s="7">
        <v>35822408611.55883</v>
      </c>
      <c r="JG49" s="7">
        <v>9358710935.4336624</v>
      </c>
      <c r="JH49" s="7">
        <v>147797218201.27133</v>
      </c>
      <c r="JI49" s="7">
        <v>456705433.99697751</v>
      </c>
      <c r="JJ49" s="7">
        <v>1885112201.8527782</v>
      </c>
      <c r="JK49" s="7">
        <v>18550700000</v>
      </c>
      <c r="JL49" s="7">
        <v>1469000145.3110027</v>
      </c>
      <c r="JN49" s="7">
        <v>30607991862.484329</v>
      </c>
      <c r="JO49" s="7">
        <v>800424661847.34875</v>
      </c>
      <c r="JQ49" s="7">
        <v>801445697569.97388</v>
      </c>
      <c r="JR49" s="7">
        <v>271974858948.51776</v>
      </c>
      <c r="JS49" s="7">
        <v>134441116.92499804</v>
      </c>
      <c r="JT49" s="7">
        <v>2626380435.1787729</v>
      </c>
      <c r="JU49" s="7">
        <v>70596729394.053436</v>
      </c>
      <c r="JV49" s="7">
        <v>39587732028.603683</v>
      </c>
      <c r="JW49" s="7">
        <v>420032121655.68842</v>
      </c>
      <c r="JX49" s="7">
        <v>3291353812.85535</v>
      </c>
      <c r="JZ49" s="7">
        <v>1016418229.2515897</v>
      </c>
      <c r="KA49" s="7">
        <v>33332844574.78006</v>
      </c>
      <c r="KC49" s="7">
        <v>7422102655.9883242</v>
      </c>
      <c r="KD49" s="7">
        <v>3729909801279.2051</v>
      </c>
      <c r="KE49" s="7">
        <v>2459168320833.0405</v>
      </c>
      <c r="KF49" s="7">
        <v>2202809251.3130388</v>
      </c>
      <c r="KG49" s="7">
        <v>221758486880.31259</v>
      </c>
      <c r="KH49" s="7">
        <v>2830236053.8442883</v>
      </c>
      <c r="KI49" s="7">
        <v>10277598152.424942</v>
      </c>
      <c r="KJ49" s="7">
        <v>3171420273729.4458</v>
      </c>
      <c r="KK49" s="7">
        <v>463000000</v>
      </c>
      <c r="KL49" s="7">
        <v>798404019734.18665</v>
      </c>
      <c r="KM49" s="7">
        <v>294137737.07003832</v>
      </c>
      <c r="KN49" s="7">
        <v>1176153232856.5564</v>
      </c>
      <c r="KO49" s="7">
        <v>801445697569.97363</v>
      </c>
      <c r="KP49" s="7">
        <v>18369070085.388844</v>
      </c>
      <c r="KQ49" s="7">
        <v>34378437265.214119</v>
      </c>
      <c r="KR49" s="7">
        <v>552504962256.43835</v>
      </c>
      <c r="KS49" s="7">
        <v>22902861.445783131</v>
      </c>
      <c r="KT49" s="7">
        <v>18610460326.543652</v>
      </c>
      <c r="KU49" s="7">
        <v>9942597779.9926548</v>
      </c>
      <c r="KV49" s="7">
        <v>107753069306.93069</v>
      </c>
      <c r="KW49" s="7">
        <v>8886248909977.8359</v>
      </c>
      <c r="KX49" s="7">
        <v>19579457966.053818</v>
      </c>
      <c r="KY49" s="7">
        <v>13855888000000</v>
      </c>
      <c r="KZ49" s="7">
        <v>17330833852.918976</v>
      </c>
      <c r="LA49" s="7">
        <v>610930044.44444442</v>
      </c>
      <c r="LB49" s="7">
        <v>183477522123.89383</v>
      </c>
      <c r="LD49" s="7">
        <v>4504000000</v>
      </c>
      <c r="LE49" s="7">
        <v>66371664817.043625</v>
      </c>
      <c r="LF49" s="7">
        <v>439376794.09404129</v>
      </c>
      <c r="LG49" s="7">
        <v>51306757202149.047</v>
      </c>
      <c r="LH49" s="7">
        <v>508505414.40572709</v>
      </c>
      <c r="LI49" s="7">
        <v>4078158323.9242253</v>
      </c>
      <c r="LJ49" s="7">
        <v>19081722875.302208</v>
      </c>
      <c r="LK49" s="7">
        <v>271638484826.10944</v>
      </c>
      <c r="LL49" s="7">
        <v>12756858899.281174</v>
      </c>
      <c r="LM49" s="7">
        <v>5443896500</v>
      </c>
    </row>
    <row r="50" spans="1:325" s="7" customFormat="1" x14ac:dyDescent="0.3">
      <c r="A50" s="7" t="s">
        <v>158</v>
      </c>
      <c r="B50" s="7" t="s">
        <v>63</v>
      </c>
      <c r="M50" s="7">
        <v>5693005200</v>
      </c>
      <c r="N50" s="7">
        <v>6914658400</v>
      </c>
      <c r="O50" s="7">
        <v>8135150891.9202518</v>
      </c>
      <c r="P50" s="7">
        <v>9987709650.1809406</v>
      </c>
      <c r="Q50" s="7">
        <v>11405957317.073172</v>
      </c>
      <c r="R50" s="7">
        <v>13027415243.902439</v>
      </c>
      <c r="S50" s="7">
        <v>13789579902.557858</v>
      </c>
      <c r="T50" s="7">
        <v>14206158674.698795</v>
      </c>
      <c r="U50" s="7">
        <v>17844705324.675323</v>
      </c>
      <c r="V50" s="7">
        <v>19584443287.671234</v>
      </c>
      <c r="W50" s="7">
        <v>19912889861.111111</v>
      </c>
      <c r="X50" s="7">
        <v>20150254096.385544</v>
      </c>
      <c r="Y50" s="7">
        <v>20953510235.294117</v>
      </c>
      <c r="Z50" s="7">
        <v>22204940512.223515</v>
      </c>
      <c r="AA50" s="7">
        <v>24039383608.42345</v>
      </c>
      <c r="AB50" s="7">
        <v>22920490774.101974</v>
      </c>
      <c r="AC50" s="7">
        <v>24226574634.029278</v>
      </c>
      <c r="AD50" s="7">
        <v>25213935012.081902</v>
      </c>
      <c r="AE50" s="7">
        <v>27458999472.295513</v>
      </c>
      <c r="AF50" s="7">
        <v>27023468665.897732</v>
      </c>
      <c r="AG50" s="7">
        <v>28645436569.148937</v>
      </c>
      <c r="AH50" s="7">
        <v>24316556025.658524</v>
      </c>
      <c r="AI50" s="7">
        <v>22085858243.243244</v>
      </c>
      <c r="AJ50" s="7">
        <v>22367254864.864864</v>
      </c>
      <c r="AK50" s="7">
        <v>28448326756.756756</v>
      </c>
      <c r="AL50" s="7">
        <v>30429803651.2192</v>
      </c>
      <c r="AM50" s="7">
        <v>25017300000</v>
      </c>
      <c r="AN50" s="7">
        <v>25366200000</v>
      </c>
      <c r="AO50" s="7">
        <v>25736331247.1786</v>
      </c>
      <c r="AP50" s="7">
        <v>28364615241.6894</v>
      </c>
      <c r="AQ50" s="7">
        <v>30565400000</v>
      </c>
      <c r="AR50" s="7">
        <v>31682400000</v>
      </c>
      <c r="AS50" s="7">
        <v>33590500000</v>
      </c>
      <c r="AT50" s="7">
        <v>35901200000</v>
      </c>
      <c r="AU50" s="7">
        <v>38203000000</v>
      </c>
      <c r="AV50" s="7">
        <v>42643836074.800003</v>
      </c>
      <c r="AW50" s="7">
        <v>52742800000</v>
      </c>
      <c r="AX50" s="7">
        <v>58603900000</v>
      </c>
      <c r="AY50" s="7">
        <v>60806300000</v>
      </c>
      <c r="AZ50" s="7">
        <v>62080000000</v>
      </c>
      <c r="BA50" s="7">
        <v>64328000000</v>
      </c>
      <c r="BB50" s="7">
        <v>68990000000</v>
      </c>
      <c r="BC50" s="7">
        <v>73141000000</v>
      </c>
      <c r="BD50" s="7">
        <v>77148000000</v>
      </c>
      <c r="BE50" s="7">
        <v>80656100000</v>
      </c>
      <c r="BF50" s="7">
        <v>87132800000</v>
      </c>
      <c r="BI50" s="7" t="s">
        <v>51</v>
      </c>
      <c r="BJ50" s="7">
        <v>2623726256.9832401</v>
      </c>
      <c r="BK50" s="7">
        <v>9843842455.4832268</v>
      </c>
      <c r="BL50" s="7">
        <v>60448921272.232582</v>
      </c>
      <c r="BM50" s="7">
        <v>10701011896.7708</v>
      </c>
      <c r="BN50" s="7">
        <v>4010990966.3290443</v>
      </c>
      <c r="BO50" s="7">
        <v>1637573196970.6208</v>
      </c>
      <c r="BP50" s="7">
        <v>257916133424.09802</v>
      </c>
      <c r="BQ50" s="7">
        <v>287530508430.56799</v>
      </c>
      <c r="BR50" s="7">
        <v>9206301700.3961945</v>
      </c>
      <c r="BS50" s="7">
        <v>520000000</v>
      </c>
      <c r="BT50" s="7">
        <v>1302388925.9259257</v>
      </c>
      <c r="BU50" s="7">
        <v>853764622752.61035</v>
      </c>
      <c r="BV50" s="7">
        <v>386458951546.67395</v>
      </c>
      <c r="BW50" s="7">
        <v>33050343782.775902</v>
      </c>
      <c r="BX50" s="7">
        <v>1356078278.1882143</v>
      </c>
      <c r="BY50" s="7">
        <v>471821790309.33478</v>
      </c>
      <c r="BZ50" s="7">
        <v>5969535131.5801554</v>
      </c>
      <c r="CA50" s="7">
        <v>6771277870.9641209</v>
      </c>
      <c r="CB50" s="7">
        <v>79611888213.14798</v>
      </c>
      <c r="CC50" s="7">
        <v>44765733379.986008</v>
      </c>
      <c r="CD50" s="7">
        <v>21730000000</v>
      </c>
      <c r="CE50" s="7">
        <v>8318995999.999999</v>
      </c>
      <c r="CF50" s="7">
        <v>15776422673.19804</v>
      </c>
      <c r="CG50" s="7">
        <v>45275747860.644226</v>
      </c>
      <c r="CH50" s="7">
        <v>1290573400</v>
      </c>
      <c r="CI50" s="7">
        <v>5895048000</v>
      </c>
      <c r="CJ50" s="7">
        <v>13120159975.545139</v>
      </c>
      <c r="CK50" s="7">
        <v>1397084381901.2893</v>
      </c>
      <c r="CL50" s="7">
        <v>4546115388.407155</v>
      </c>
      <c r="CM50" s="7">
        <v>12247694247.229778</v>
      </c>
      <c r="CN50" s="7">
        <v>1196091805.0231569</v>
      </c>
      <c r="CO50" s="7">
        <v>10939053367.152115</v>
      </c>
      <c r="CP50" s="7">
        <v>1698125617.9230442</v>
      </c>
      <c r="CQ50" s="7">
        <v>1464977190205.7537</v>
      </c>
      <c r="CR50" s="7">
        <v>1260957147846.5271</v>
      </c>
      <c r="CS50" s="7">
        <v>477407802315.89471</v>
      </c>
      <c r="CT50" s="7">
        <v>11514605842.336935</v>
      </c>
      <c r="CU50" s="7">
        <v>173605968179.25516</v>
      </c>
      <c r="CV50" s="7">
        <v>3552182714426.5527</v>
      </c>
      <c r="CW50" s="7">
        <v>20343635319.617382</v>
      </c>
      <c r="CX50" s="7">
        <v>20431780377.860516</v>
      </c>
      <c r="CY50" s="7">
        <v>16364029327.345652</v>
      </c>
      <c r="CZ50" s="7">
        <v>8394688284.0622387</v>
      </c>
      <c r="DA50" s="7">
        <v>207416494642.37894</v>
      </c>
      <c r="DB50" s="7">
        <v>462453582.87362671</v>
      </c>
      <c r="DC50" s="7">
        <v>1513934037.2478242</v>
      </c>
      <c r="DD50" s="7">
        <v>26743874286.851353</v>
      </c>
      <c r="DE50" s="7">
        <v>58257681979.330132</v>
      </c>
      <c r="DF50" s="7">
        <v>58603900000</v>
      </c>
      <c r="DI50" s="7">
        <v>24077470572.132492</v>
      </c>
      <c r="DJ50" s="7">
        <v>188818155388.12537</v>
      </c>
      <c r="DK50" s="7">
        <v>3439953462907.1992</v>
      </c>
      <c r="DL50" s="7">
        <v>847918929.10798383</v>
      </c>
      <c r="DM50" s="7">
        <v>421375851.85185182</v>
      </c>
      <c r="DN50" s="7">
        <v>319423370134.28369</v>
      </c>
      <c r="DO50" s="7">
        <v>44169678153.156563</v>
      </c>
      <c r="DP50" s="7">
        <v>134977087734.00835</v>
      </c>
      <c r="DQ50" s="7">
        <v>4727201576905.3643</v>
      </c>
      <c r="DR50" s="7">
        <v>6446032068048.8252</v>
      </c>
      <c r="DS50" s="7">
        <v>12205786067031.662</v>
      </c>
      <c r="DT50" s="7">
        <v>2727633767388.6182</v>
      </c>
      <c r="DU50" s="7">
        <v>21160525702403.238</v>
      </c>
      <c r="DV50" s="7">
        <v>51007777000</v>
      </c>
      <c r="DW50" s="7">
        <v>130478960092.49852</v>
      </c>
      <c r="DX50" s="7">
        <v>12877397931377.438</v>
      </c>
      <c r="DY50" s="7">
        <v>1317974491.0569105</v>
      </c>
      <c r="DZ50" s="7">
        <v>1479341637010.676</v>
      </c>
      <c r="EA50" s="7">
        <v>22237061730.084862</v>
      </c>
      <c r="EB50" s="7">
        <v>19707616772.799637</v>
      </c>
      <c r="EC50" s="7">
        <v>17781304404686.461</v>
      </c>
      <c r="ED50" s="7">
        <v>445792651984.51129</v>
      </c>
      <c r="EE50" s="7">
        <v>255384615384.61539</v>
      </c>
      <c r="EF50" s="7">
        <v>3405050611.687263</v>
      </c>
      <c r="EG50" s="7">
        <v>2663112510265.5352</v>
      </c>
      <c r="EH50" s="7">
        <v>2278229533.0509558</v>
      </c>
      <c r="EI50" s="7">
        <v>255890800</v>
      </c>
      <c r="EJ50" s="7">
        <v>12438956756.445471</v>
      </c>
      <c r="EK50" s="7">
        <v>3063005202080.832</v>
      </c>
      <c r="EL50" s="7">
        <v>10172869679.736605</v>
      </c>
      <c r="EM50" s="7">
        <v>24758819717.707443</v>
      </c>
      <c r="EO50" s="7">
        <v>4134173275.1243997</v>
      </c>
      <c r="EP50" s="7">
        <v>798870894.20827067</v>
      </c>
      <c r="EQ50" s="7">
        <v>695606288.60584545</v>
      </c>
      <c r="ER50" s="7">
        <v>13071718758.737305</v>
      </c>
      <c r="ES50" s="7">
        <v>318497936901.17712</v>
      </c>
      <c r="ET50" s="7">
        <v>758518518.51851845</v>
      </c>
      <c r="EU50" s="7">
        <v>2049139372.1182284</v>
      </c>
      <c r="EV50" s="7">
        <v>34113107085.608536</v>
      </c>
      <c r="EW50" s="7">
        <v>4375000000</v>
      </c>
      <c r="EX50" s="7">
        <v>1740334781.8373117</v>
      </c>
      <c r="EY50" s="7">
        <v>43320749767437.625</v>
      </c>
      <c r="EZ50" s="7">
        <v>211597405593.86777</v>
      </c>
      <c r="FA50" s="7">
        <v>12275501784.297134</v>
      </c>
      <c r="FB50" s="7">
        <v>344296287547.73712</v>
      </c>
      <c r="FC50" s="7">
        <v>60093155532.767784</v>
      </c>
      <c r="FD50" s="7">
        <v>5885321655.9168396</v>
      </c>
      <c r="FE50" s="7">
        <v>139198195460.55075</v>
      </c>
      <c r="FF50" s="7">
        <v>14088931615160.783</v>
      </c>
      <c r="FG50" s="7">
        <v>15039672134024.531</v>
      </c>
      <c r="FH50" s="7">
        <v>949952688725.40002</v>
      </c>
      <c r="FI50" s="7">
        <v>427256953306.27032</v>
      </c>
      <c r="FJ50" s="7">
        <v>432216737774.8606</v>
      </c>
      <c r="FK50" s="7">
        <v>521840470219.51672</v>
      </c>
      <c r="FL50" s="7">
        <v>5685988395.3581429</v>
      </c>
      <c r="FM50" s="7">
        <v>1201111768410.2688</v>
      </c>
      <c r="FO50" s="7">
        <v>270043019436.07993</v>
      </c>
      <c r="FP50" s="7">
        <v>337474485087.27118</v>
      </c>
      <c r="FQ50" s="7">
        <v>88840050497.095734</v>
      </c>
      <c r="FR50" s="7">
        <v>21295012098.97744</v>
      </c>
      <c r="FS50" s="7">
        <v>179564275455.80679</v>
      </c>
      <c r="FT50" s="7">
        <v>2203053327128.3877</v>
      </c>
      <c r="FU50" s="7">
        <v>12824094989.863884</v>
      </c>
      <c r="FV50" s="7">
        <v>17110587447.108603</v>
      </c>
      <c r="FW50" s="7">
        <v>4515264514430.5684</v>
      </c>
      <c r="FX50" s="7">
        <v>104849886825.58411</v>
      </c>
      <c r="FY50" s="7">
        <v>31958195182.240604</v>
      </c>
      <c r="FZ50" s="7">
        <v>3802566170.8154349</v>
      </c>
      <c r="GA50" s="7">
        <v>8639235842.1775646</v>
      </c>
      <c r="GB50" s="7">
        <v>130754915.90661867</v>
      </c>
      <c r="GC50" s="7">
        <v>674008481.48148131</v>
      </c>
      <c r="GD50" s="7">
        <v>1122679154632.4143</v>
      </c>
      <c r="GE50" s="7">
        <v>114641097818.43771</v>
      </c>
      <c r="GF50" s="7">
        <v>3598012077005.4341</v>
      </c>
      <c r="GG50" s="7">
        <v>4222962987.5385919</v>
      </c>
      <c r="GH50" s="7">
        <v>24577114427.860691</v>
      </c>
      <c r="GI50" s="7">
        <v>739027200</v>
      </c>
      <c r="GJ50" s="7">
        <v>67516236337.715828</v>
      </c>
      <c r="GK50" s="7">
        <v>1150526259.2592592</v>
      </c>
      <c r="GL50" s="7">
        <v>3936233646847.0449</v>
      </c>
      <c r="GM50" s="7">
        <v>458953974129.7428</v>
      </c>
      <c r="GN50" s="7">
        <v>211564340820.32272</v>
      </c>
      <c r="GO50" s="7">
        <v>4601299566.8110638</v>
      </c>
      <c r="GP50" s="7">
        <v>32350248410.821606</v>
      </c>
      <c r="GQ50" s="7">
        <v>3198643502815.8257</v>
      </c>
      <c r="GR50" s="7">
        <v>14403262097266.76</v>
      </c>
      <c r="GS50" s="7">
        <v>1820597204.9909587</v>
      </c>
      <c r="GT50" s="7">
        <v>9366206750680.4375</v>
      </c>
      <c r="GU50" s="7">
        <v>39738180076.628349</v>
      </c>
      <c r="GV50" s="7">
        <v>50888134410.073914</v>
      </c>
      <c r="GW50" s="7">
        <v>30901399261.386951</v>
      </c>
      <c r="GX50" s="7">
        <v>18340447242.997051</v>
      </c>
      <c r="GZ50" s="7">
        <v>79041294874.455292</v>
      </c>
      <c r="HA50" s="7">
        <v>5974371695.9504538</v>
      </c>
      <c r="HB50" s="7">
        <v>4401154128.1229658</v>
      </c>
      <c r="HC50" s="7">
        <v>7342923489.0961609</v>
      </c>
      <c r="HD50" s="7">
        <v>1745998937.5</v>
      </c>
      <c r="HE50" s="7">
        <v>2111520707885.6047</v>
      </c>
      <c r="HF50" s="7">
        <v>1043471321169.0853</v>
      </c>
      <c r="HG50" s="7">
        <v>150851598.26137501</v>
      </c>
      <c r="HH50" s="7">
        <v>14252023316865.674</v>
      </c>
      <c r="HI50" s="7">
        <v>8336478142.0887203</v>
      </c>
      <c r="HJ50" s="7">
        <v>8145694631.8835354</v>
      </c>
      <c r="HK50" s="7">
        <v>7880509170.5447578</v>
      </c>
      <c r="HL50" s="7">
        <v>20182477480.551235</v>
      </c>
      <c r="HM50" s="7">
        <v>989862700047.42151</v>
      </c>
      <c r="HN50" s="7">
        <v>3668857103.7503419</v>
      </c>
      <c r="HO50" s="7">
        <v>4234999823.308392</v>
      </c>
      <c r="HP50" s="7">
        <v>938000000</v>
      </c>
      <c r="HQ50" s="7">
        <v>9366742309.4933109</v>
      </c>
      <c r="HR50" s="7">
        <v>3356757497.120801</v>
      </c>
      <c r="HS50" s="7">
        <v>8150138757.1574097</v>
      </c>
      <c r="HT50" s="7">
        <v>4432192843.5899782</v>
      </c>
      <c r="HU50" s="7">
        <v>193547824063.29996</v>
      </c>
      <c r="HV50" s="7">
        <v>15948507238205.754</v>
      </c>
      <c r="HW50" s="7">
        <v>8740865600.2498093</v>
      </c>
      <c r="HY50" s="7">
        <v>4291363390.9129529</v>
      </c>
      <c r="HZ50" s="7">
        <v>166451213395.63986</v>
      </c>
      <c r="IA50" s="7">
        <v>7423377429.0592747</v>
      </c>
      <c r="IB50" s="7">
        <v>839419655078.01807</v>
      </c>
      <c r="IC50" s="7">
        <v>400883873279.08289</v>
      </c>
      <c r="ID50" s="7">
        <v>10325618017.378969</v>
      </c>
      <c r="IE50" s="7">
        <v>20432742.112698164</v>
      </c>
      <c r="IF50" s="7">
        <v>137314617476.29897</v>
      </c>
      <c r="IG50" s="7">
        <v>42976830143569.586</v>
      </c>
      <c r="IH50" s="7">
        <v>42085305591.677505</v>
      </c>
      <c r="II50" s="7">
        <v>261998871872.61163</v>
      </c>
      <c r="IJ50" s="7">
        <v>152385716311.91638</v>
      </c>
      <c r="IK50" s="7">
        <v>20958000000.000004</v>
      </c>
      <c r="IL50" s="7">
        <v>102170981144.13551</v>
      </c>
      <c r="IM50" s="7">
        <v>149359920005.89401</v>
      </c>
      <c r="IN50" s="7">
        <v>196000000</v>
      </c>
      <c r="IO50" s="7">
        <v>6340673793.5453405</v>
      </c>
      <c r="IP50" s="7">
        <v>429249647594.60724</v>
      </c>
      <c r="IQ50" s="7">
        <v>628900837818.8855</v>
      </c>
      <c r="IR50" s="7">
        <v>89524131617.190903</v>
      </c>
      <c r="IT50" s="7">
        <v>240169336162.05856</v>
      </c>
      <c r="IU50" s="7">
        <v>13794910633.851755</v>
      </c>
      <c r="IV50" s="7">
        <v>5505800000</v>
      </c>
      <c r="IW50" s="7">
        <v>6079623933.0513744</v>
      </c>
      <c r="IX50" s="7">
        <v>40875024376117.336</v>
      </c>
      <c r="IZ50" s="7">
        <v>79712087912.087906</v>
      </c>
      <c r="JA50" s="7">
        <v>171536685395.5625</v>
      </c>
      <c r="JB50" s="7">
        <v>1299705247685.7644</v>
      </c>
      <c r="JC50" s="7">
        <v>3824811913.228693</v>
      </c>
      <c r="JD50" s="7">
        <v>1488571172561.54</v>
      </c>
      <c r="JE50" s="7">
        <v>415964509673.11536</v>
      </c>
      <c r="JF50" s="7">
        <v>45898948564.059326</v>
      </c>
      <c r="JG50" s="7">
        <v>11284603070.565289</v>
      </c>
      <c r="JH50" s="7">
        <v>179981288567.44739</v>
      </c>
      <c r="JI50" s="7">
        <v>516074228.9597491</v>
      </c>
      <c r="JJ50" s="7">
        <v>2158496872.8579645</v>
      </c>
      <c r="JK50" s="7">
        <v>20104900000</v>
      </c>
      <c r="JL50" s="7">
        <v>1687567364.1169527</v>
      </c>
      <c r="JN50" s="7">
        <v>40289556656.145485</v>
      </c>
      <c r="JO50" s="7">
        <v>931379876723.89709</v>
      </c>
      <c r="JQ50" s="7">
        <v>932416460747.49841</v>
      </c>
      <c r="JR50" s="7">
        <v>326343861812.67554</v>
      </c>
      <c r="JS50" s="7">
        <v>145827429.57230151</v>
      </c>
      <c r="JT50" s="7">
        <v>2936612021.8579235</v>
      </c>
      <c r="JU50" s="7">
        <v>86304245825.34903</v>
      </c>
      <c r="JV50" s="7">
        <v>48114688201.478233</v>
      </c>
      <c r="JW50" s="7">
        <v>487816328342.30927</v>
      </c>
      <c r="JX50" s="7">
        <v>3469363931.1643057</v>
      </c>
      <c r="JZ50" s="7">
        <v>1033561654.0567966</v>
      </c>
      <c r="KA50" s="7">
        <v>40405006007.208649</v>
      </c>
      <c r="KC50" s="7">
        <v>8638711442.7704983</v>
      </c>
      <c r="KD50" s="7">
        <v>4717923246206.7969</v>
      </c>
      <c r="KE50" s="7">
        <v>3156883414983.2261</v>
      </c>
      <c r="KF50" s="7">
        <v>2523462557.3897467</v>
      </c>
      <c r="KG50" s="7">
        <v>262942650543.77112</v>
      </c>
      <c r="KH50" s="7">
        <v>3719497371.0965867</v>
      </c>
      <c r="KI50" s="7">
        <v>12664165103.189493</v>
      </c>
      <c r="KJ50" s="7">
        <v>3760043419259.1411</v>
      </c>
      <c r="KK50" s="7">
        <v>559000000</v>
      </c>
      <c r="KL50" s="7">
        <v>984408659212.03821</v>
      </c>
      <c r="KM50" s="7">
        <v>300143056.87322116</v>
      </c>
      <c r="KN50" s="7">
        <v>1488571172561.54</v>
      </c>
      <c r="KO50" s="7">
        <v>932416460747.49829</v>
      </c>
      <c r="KP50" s="7">
        <v>21642304045.512009</v>
      </c>
      <c r="KQ50" s="7">
        <v>38908069299.203995</v>
      </c>
      <c r="KR50" s="7">
        <v>675754121015.01306</v>
      </c>
      <c r="KS50" s="7">
        <v>27030374.027278051</v>
      </c>
      <c r="KT50" s="7">
        <v>21501741757.48402</v>
      </c>
      <c r="KU50" s="7">
        <v>12292813603.232693</v>
      </c>
      <c r="KV50" s="7">
        <v>142719009900.99011</v>
      </c>
      <c r="KW50" s="7">
        <v>11053091998253.604</v>
      </c>
      <c r="KX50" s="7">
        <v>23410572621.532959</v>
      </c>
      <c r="KY50" s="7">
        <v>14477635000000</v>
      </c>
      <c r="KZ50" s="7">
        <v>22311393927.881721</v>
      </c>
      <c r="LA50" s="7">
        <v>651833314.81481469</v>
      </c>
      <c r="LB50" s="7">
        <v>230364012575.68701</v>
      </c>
      <c r="LD50" s="7">
        <v>4803000000</v>
      </c>
      <c r="LE50" s="7">
        <v>77414425532.245163</v>
      </c>
      <c r="LF50" s="7">
        <v>526428309.94508845</v>
      </c>
      <c r="LG50" s="7">
        <v>57793330573297.469</v>
      </c>
      <c r="LH50" s="7">
        <v>550967295.27808213</v>
      </c>
      <c r="LI50" s="7">
        <v>4833561456.3372564</v>
      </c>
      <c r="LJ50" s="7">
        <v>21656517484.253845</v>
      </c>
      <c r="LK50" s="7">
        <v>299415505152.29797</v>
      </c>
      <c r="LL50" s="7">
        <v>14056957976.264833</v>
      </c>
      <c r="LM50" s="7">
        <v>5291950100</v>
      </c>
    </row>
    <row r="51" spans="1:325" s="7" customFormat="1" x14ac:dyDescent="0.3">
      <c r="A51" s="7" t="s">
        <v>160</v>
      </c>
      <c r="B51" s="7" t="s">
        <v>63</v>
      </c>
      <c r="BI51" s="7" t="s">
        <v>52</v>
      </c>
      <c r="BJ51" s="7">
        <v>2791960893.8547487</v>
      </c>
      <c r="BK51" s="7">
        <v>10190529882.487797</v>
      </c>
      <c r="BL51" s="7">
        <v>84178032716.097092</v>
      </c>
      <c r="BM51" s="7">
        <v>12881352687.777283</v>
      </c>
      <c r="BN51" s="7">
        <v>4001201113.2268934</v>
      </c>
      <c r="BO51" s="7">
        <v>2077706582271.0571</v>
      </c>
      <c r="BP51" s="7">
        <v>315474615738.59772</v>
      </c>
      <c r="BQ51" s="7">
        <v>361558037110.41925</v>
      </c>
      <c r="BR51" s="7">
        <v>11662040713.875309</v>
      </c>
      <c r="BS51" s="7">
        <v>563000000</v>
      </c>
      <c r="BT51" s="7">
        <v>1359733555.5555556</v>
      </c>
      <c r="BU51" s="7">
        <v>1055334825425.2462</v>
      </c>
      <c r="BV51" s="7">
        <v>427611527757.43372</v>
      </c>
      <c r="BW51" s="7">
        <v>48852482960.077896</v>
      </c>
      <c r="BX51" s="7">
        <v>1611634331.6486895</v>
      </c>
      <c r="BY51" s="7">
        <v>518626043650.2124</v>
      </c>
      <c r="BZ51" s="7">
        <v>7132787396.6654711</v>
      </c>
      <c r="CA51" s="7">
        <v>8369637065.4025469</v>
      </c>
      <c r="CB51" s="7">
        <v>91631278239.323715</v>
      </c>
      <c r="CC51" s="7">
        <v>54666642734.275673</v>
      </c>
      <c r="CD51" s="7">
        <v>25710877659.574467</v>
      </c>
      <c r="CE51" s="7">
        <v>8247000000</v>
      </c>
      <c r="CF51" s="7">
        <v>19101454463.750748</v>
      </c>
      <c r="CG51" s="7">
        <v>60752177438.889534</v>
      </c>
      <c r="CH51" s="7">
        <v>1368625150</v>
      </c>
      <c r="CI51" s="7">
        <v>6109928000</v>
      </c>
      <c r="CJ51" s="7">
        <v>16674324634.237322</v>
      </c>
      <c r="CK51" s="7">
        <v>1695824517395.572</v>
      </c>
      <c r="CL51" s="7">
        <v>4595264650</v>
      </c>
      <c r="CM51" s="7">
        <v>14393099068.585943</v>
      </c>
      <c r="CN51" s="7">
        <v>1258332337.283819</v>
      </c>
      <c r="CO51" s="7">
        <v>10945070441.928253</v>
      </c>
      <c r="CP51" s="7">
        <v>1985239276.6261129</v>
      </c>
      <c r="CQ51" s="7">
        <v>1549131208997.1885</v>
      </c>
      <c r="CR51" s="7">
        <v>1523196377519.8572</v>
      </c>
      <c r="CS51" s="7">
        <v>551546962699.65845</v>
      </c>
      <c r="CU51" s="7">
        <v>179638496278.57391</v>
      </c>
      <c r="CV51" s="7">
        <v>4598205419718.7969</v>
      </c>
      <c r="CW51" s="7">
        <v>24224903099.628342</v>
      </c>
      <c r="CX51" s="7">
        <v>23322254113.562302</v>
      </c>
      <c r="CY51" s="7">
        <v>19206060270.252144</v>
      </c>
      <c r="CZ51" s="7">
        <v>11859014004.077219</v>
      </c>
      <c r="DA51" s="7">
        <v>243982437870.84012</v>
      </c>
      <c r="DB51" s="7">
        <v>523134896.96865404</v>
      </c>
      <c r="DC51" s="7">
        <v>1789333748.6799023</v>
      </c>
      <c r="DD51" s="7">
        <v>30612932802.899082</v>
      </c>
      <c r="DE51" s="7">
        <v>66480563576.592964</v>
      </c>
      <c r="DF51" s="7">
        <v>60806300000</v>
      </c>
      <c r="DI51" s="7">
        <v>27839460963.820126</v>
      </c>
      <c r="DJ51" s="7">
        <v>235204812643.14627</v>
      </c>
      <c r="DK51" s="7">
        <v>3752365607148.0884</v>
      </c>
      <c r="DL51" s="7">
        <v>999105339.26772857</v>
      </c>
      <c r="DM51" s="7">
        <v>458190185.18518513</v>
      </c>
      <c r="DN51" s="7">
        <v>353361056079.716</v>
      </c>
      <c r="DO51" s="7">
        <v>48288967303.489639</v>
      </c>
      <c r="DP51" s="7">
        <v>171000691877.71356</v>
      </c>
      <c r="DQ51" s="7">
        <v>5984186206834.3525</v>
      </c>
      <c r="DR51" s="7">
        <v>7272012608284.3965</v>
      </c>
      <c r="DS51" s="7">
        <v>14097329803496.328</v>
      </c>
      <c r="DT51" s="7">
        <v>3372528990767.7095</v>
      </c>
      <c r="DU51" s="7">
        <v>23218568155419.668</v>
      </c>
      <c r="DV51" s="7">
        <v>61762635000.000008</v>
      </c>
      <c r="DW51" s="7">
        <v>162818181818.18182</v>
      </c>
      <c r="DX51" s="7">
        <v>14115366559756.82</v>
      </c>
      <c r="DY51" s="7">
        <v>1380188800</v>
      </c>
      <c r="DZ51" s="7">
        <v>1634989014208.2908</v>
      </c>
      <c r="EA51" s="7">
        <v>24194039255.89571</v>
      </c>
      <c r="EB51" s="7">
        <v>27066912635.222847</v>
      </c>
      <c r="EC51" s="7">
        <v>19117797795887.738</v>
      </c>
      <c r="ED51" s="7">
        <v>575692753225.224</v>
      </c>
      <c r="EE51" s="7">
        <v>283742493042.33191</v>
      </c>
      <c r="EF51" s="7">
        <v>3523185919.5582609</v>
      </c>
      <c r="EG51" s="7">
        <v>2923465651091.2554</v>
      </c>
      <c r="EH51" s="7">
        <v>2413237402.1480341</v>
      </c>
      <c r="EI51" s="7">
        <v>261339600.00000003</v>
      </c>
      <c r="EJ51" s="7">
        <v>15508574820.351612</v>
      </c>
      <c r="EK51" s="7">
        <v>2875463235294.1177</v>
      </c>
      <c r="EL51" s="7">
        <v>12795044472.7663</v>
      </c>
      <c r="EM51" s="7">
        <v>28526891010.492489</v>
      </c>
      <c r="EO51" s="7">
        <v>4515824647.4393873</v>
      </c>
      <c r="EP51" s="7">
        <v>965769128.17000413</v>
      </c>
      <c r="EQ51" s="7">
        <v>864136712.98664844</v>
      </c>
      <c r="ER51" s="7">
        <v>19749893536.320362</v>
      </c>
      <c r="ES51" s="7">
        <v>354460802548.70367</v>
      </c>
      <c r="ET51" s="7">
        <v>825925925.92592585</v>
      </c>
      <c r="EU51" s="7">
        <v>2310743218.0616312</v>
      </c>
      <c r="EV51" s="7">
        <v>39136893345.15007</v>
      </c>
      <c r="EW51" s="7">
        <v>4621000000</v>
      </c>
      <c r="EX51" s="7">
        <v>1922598121.2306628</v>
      </c>
      <c r="EY51" s="7">
        <v>46007526825897.211</v>
      </c>
      <c r="EZ51" s="7">
        <v>219279678430.16385</v>
      </c>
      <c r="FA51" s="7">
        <v>13789715132.50201</v>
      </c>
      <c r="FB51" s="7">
        <v>414897655686.46027</v>
      </c>
      <c r="FC51" s="7">
        <v>70481451814.311798</v>
      </c>
      <c r="FD51" s="7">
        <v>6548530572.3529139</v>
      </c>
      <c r="FE51" s="7">
        <v>157290970540.91693</v>
      </c>
      <c r="FF51" s="7">
        <v>16926584199415.088</v>
      </c>
      <c r="FG51" s="7">
        <v>18069265712349.797</v>
      </c>
      <c r="FH51" s="7">
        <v>1141761566655.1477</v>
      </c>
      <c r="FI51" s="7">
        <v>508512182149.60205</v>
      </c>
      <c r="FJ51" s="7">
        <v>510228635279.28894</v>
      </c>
      <c r="FK51" s="7">
        <v>632814903358.77454</v>
      </c>
      <c r="FL51" s="7">
        <v>5827468750</v>
      </c>
      <c r="FM51" s="7">
        <v>1186952757636.1101</v>
      </c>
      <c r="FO51" s="7">
        <v>274919027391.24066</v>
      </c>
      <c r="FP51" s="7">
        <v>397189565318.89502</v>
      </c>
      <c r="FQ51" s="7">
        <v>131613661510.47458</v>
      </c>
      <c r="FR51" s="7">
        <v>17640375722.444763</v>
      </c>
      <c r="FS51" s="7">
        <v>216760312151.61649</v>
      </c>
      <c r="FT51" s="7">
        <v>2390729210487.769</v>
      </c>
      <c r="FU51" s="7">
        <v>13678551837.63028</v>
      </c>
      <c r="FV51" s="7">
        <v>21972004086.23362</v>
      </c>
      <c r="FW51" s="7">
        <v>5037908465114.4795</v>
      </c>
      <c r="FX51" s="7">
        <v>133441612246.79797</v>
      </c>
      <c r="FY51" s="7">
        <v>35895153327.849686</v>
      </c>
      <c r="FZ51" s="7">
        <v>5139957784.91084</v>
      </c>
      <c r="GA51" s="7">
        <v>10351914093.162645</v>
      </c>
      <c r="GB51" s="7">
        <v>139125482.30162722</v>
      </c>
      <c r="GC51" s="7">
        <v>738942555.55555546</v>
      </c>
      <c r="GD51" s="7">
        <v>1002219052967.5377</v>
      </c>
      <c r="GE51" s="7">
        <v>147395833333.33334</v>
      </c>
      <c r="GF51" s="7">
        <v>4213388169678.8848</v>
      </c>
      <c r="GG51" s="7">
        <v>5443915120.507947</v>
      </c>
      <c r="GH51" s="7">
        <v>28829850746.268654</v>
      </c>
      <c r="GI51" s="7">
        <v>850040500</v>
      </c>
      <c r="GJ51" s="7">
        <v>87140405361.229156</v>
      </c>
      <c r="GK51" s="7">
        <v>1187075814.8148148</v>
      </c>
      <c r="GL51" s="7">
        <v>4575918488687.7744</v>
      </c>
      <c r="GM51" s="7">
        <v>570703787280.47168</v>
      </c>
      <c r="GN51" s="7">
        <v>254864815001.77164</v>
      </c>
      <c r="GO51" s="7">
        <v>5081432924.0144033</v>
      </c>
      <c r="GP51" s="7">
        <v>40713812309.73159</v>
      </c>
      <c r="GQ51" s="7">
        <v>3597614231170.4976</v>
      </c>
      <c r="GR51" s="7">
        <v>17304070901099.906</v>
      </c>
      <c r="GS51" s="7">
        <v>1868776303.1495786</v>
      </c>
      <c r="GT51" s="7">
        <v>11644623652337.063</v>
      </c>
      <c r="GU51" s="7">
        <v>47850551148.836525</v>
      </c>
      <c r="GV51" s="7">
        <v>55849686538.743225</v>
      </c>
      <c r="GW51" s="7">
        <v>35596016664.230377</v>
      </c>
      <c r="GX51" s="7">
        <v>20917444919.639408</v>
      </c>
      <c r="GZ51" s="7">
        <v>92507257783.569672</v>
      </c>
      <c r="HA51" s="7">
        <v>6919241412.0936451</v>
      </c>
      <c r="HB51" s="7">
        <v>6054806100.8468046</v>
      </c>
      <c r="HC51" s="7">
        <v>9413002920.9700832</v>
      </c>
      <c r="HD51" s="7">
        <v>2109960937.5</v>
      </c>
      <c r="HE51" s="7">
        <v>2639163398129.6108</v>
      </c>
      <c r="HF51" s="7">
        <v>1101275278668.7874</v>
      </c>
      <c r="HG51" s="7">
        <v>152901100</v>
      </c>
      <c r="HH51" s="7">
        <v>17120054313779.287</v>
      </c>
      <c r="HI51" s="7">
        <v>9909548410.8274403</v>
      </c>
      <c r="HJ51" s="7">
        <v>9750822511.4798775</v>
      </c>
      <c r="HK51" s="7">
        <v>8977149553.2444706</v>
      </c>
      <c r="HL51" s="7">
        <v>31862554101.937805</v>
      </c>
      <c r="HM51" s="7">
        <v>1225666634970.8472</v>
      </c>
      <c r="HN51" s="7">
        <v>4519731946.682291</v>
      </c>
      <c r="HO51" s="7">
        <v>5623216448.8685141</v>
      </c>
      <c r="HP51" s="7">
        <v>939000000</v>
      </c>
      <c r="HQ51" s="7">
        <v>11494837053.40609</v>
      </c>
      <c r="HR51" s="7">
        <v>3978425730.7218332</v>
      </c>
      <c r="HS51" s="7">
        <v>9990370016.3077087</v>
      </c>
      <c r="HT51" s="7">
        <v>5320925102.2949648</v>
      </c>
      <c r="HU51" s="7">
        <v>230813597937.52625</v>
      </c>
      <c r="HV51" s="7">
        <v>16273823136997.188</v>
      </c>
      <c r="HW51" s="7">
        <v>8486721916.912797</v>
      </c>
      <c r="HY51" s="7">
        <v>5403363917.3095989</v>
      </c>
      <c r="HZ51" s="7">
        <v>208064753766.47043</v>
      </c>
      <c r="IA51" s="7">
        <v>8496965842.2767</v>
      </c>
      <c r="IB51" s="7">
        <v>936228211513.10974</v>
      </c>
      <c r="IC51" s="7">
        <v>461946808510.63831</v>
      </c>
      <c r="ID51" s="7">
        <v>12545438605.395878</v>
      </c>
      <c r="IE51" s="7">
        <v>39333572.32478939</v>
      </c>
      <c r="IF51" s="7">
        <v>133279679482.67378</v>
      </c>
      <c r="IG51" s="7">
        <v>45489387312056.383</v>
      </c>
      <c r="IH51" s="7">
        <v>60905331599.479836</v>
      </c>
      <c r="II51" s="7">
        <v>320442487440.30011</v>
      </c>
      <c r="IJ51" s="7">
        <v>170077814106.3049</v>
      </c>
      <c r="IK51" s="7">
        <v>24522200000</v>
      </c>
      <c r="IL51" s="7">
        <v>120550599815.44142</v>
      </c>
      <c r="IM51" s="7">
        <v>174195135053.12106</v>
      </c>
      <c r="IN51" s="7">
        <v>198099999.99999997</v>
      </c>
      <c r="IO51" s="7">
        <v>8000074071.3306913</v>
      </c>
      <c r="IP51" s="7">
        <v>533815789473.68427</v>
      </c>
      <c r="IQ51" s="7">
        <v>802590453555.33289</v>
      </c>
      <c r="IR51" s="7">
        <v>93639316000</v>
      </c>
      <c r="IT51" s="7">
        <v>262007590449.68509</v>
      </c>
      <c r="IU51" s="7">
        <v>18504130752.992191</v>
      </c>
      <c r="IV51" s="7">
        <v>6673500000</v>
      </c>
      <c r="IW51" s="7">
        <v>6554131285.0865078</v>
      </c>
      <c r="IX51" s="7">
        <v>43181906552198.242</v>
      </c>
      <c r="IZ51" s="7">
        <v>115270054945.05495</v>
      </c>
      <c r="JA51" s="7">
        <v>208181626900.63123</v>
      </c>
      <c r="JB51" s="7">
        <v>1660844408499.6113</v>
      </c>
      <c r="JC51" s="7">
        <v>4860576609.2156754</v>
      </c>
      <c r="JD51" s="7">
        <v>1515479924054.1379</v>
      </c>
      <c r="JE51" s="7">
        <v>519796800000</v>
      </c>
      <c r="JF51" s="7">
        <v>54526580231.556801</v>
      </c>
      <c r="JG51" s="7">
        <v>13428461873.556776</v>
      </c>
      <c r="JH51" s="7">
        <v>192225881687.7518</v>
      </c>
      <c r="JI51" s="7">
        <v>608293860.27181566</v>
      </c>
      <c r="JJ51" s="7">
        <v>2505458705.0333843</v>
      </c>
      <c r="JK51" s="7">
        <v>21430950000</v>
      </c>
      <c r="JL51" s="7">
        <v>1899879955.4833226</v>
      </c>
      <c r="JN51" s="7">
        <v>49259526052.742561</v>
      </c>
      <c r="JO51" s="7">
        <v>1063784722921.1857</v>
      </c>
      <c r="JP51" s="7">
        <v>15550136278.869602</v>
      </c>
      <c r="JQ51" s="7">
        <v>1064752013079.2188</v>
      </c>
      <c r="JR51" s="7">
        <v>393489345339.14563</v>
      </c>
      <c r="JS51" s="7">
        <v>188021168.84179956</v>
      </c>
      <c r="JT51" s="7">
        <v>3532969034.6083789</v>
      </c>
      <c r="JU51" s="7">
        <v>100324627215.468</v>
      </c>
      <c r="JV51" s="7">
        <v>55589849128.460526</v>
      </c>
      <c r="JW51" s="7">
        <v>513965650650.11908</v>
      </c>
      <c r="JX51" s="7">
        <v>3294093359.6208777</v>
      </c>
      <c r="JZ51" s="7">
        <v>967199593.96015728</v>
      </c>
      <c r="KC51" s="7">
        <v>10351932604.415358</v>
      </c>
      <c r="KD51" s="7">
        <v>5972485978440.5762</v>
      </c>
      <c r="KE51" s="7">
        <v>3906344780241.3936</v>
      </c>
      <c r="KF51" s="7">
        <v>3163416242.0587702</v>
      </c>
      <c r="KG51" s="7">
        <v>291383081231.82031</v>
      </c>
      <c r="KH51" s="7">
        <v>5161336170.4608393</v>
      </c>
      <c r="KI51" s="7">
        <v>19271523178.807941</v>
      </c>
      <c r="KJ51" s="7">
        <v>4392555513058.2314</v>
      </c>
      <c r="KK51" s="7">
        <v>694000000</v>
      </c>
      <c r="KL51" s="7">
        <v>1219063793136.0867</v>
      </c>
      <c r="KM51" s="7">
        <v>349459648.56902349</v>
      </c>
      <c r="KN51" s="7">
        <v>1515479924054.1379</v>
      </c>
      <c r="KO51" s="7">
        <v>1064752013079.2186</v>
      </c>
      <c r="KP51" s="7">
        <v>27870257894.234749</v>
      </c>
      <c r="KQ51" s="7">
        <v>44856586316.045784</v>
      </c>
      <c r="KR51" s="7">
        <v>764322933264.92651</v>
      </c>
      <c r="KS51" s="7">
        <v>30290219.761784945</v>
      </c>
      <c r="KT51" s="7">
        <v>27368386358.131012</v>
      </c>
      <c r="KU51" s="7">
        <v>14239026629.639013</v>
      </c>
      <c r="KV51" s="7">
        <v>179992405832.32077</v>
      </c>
      <c r="KW51" s="7">
        <v>13518836281583.619</v>
      </c>
      <c r="KX51" s="7">
        <v>30366213095.425621</v>
      </c>
      <c r="KY51" s="7">
        <v>14718582000000</v>
      </c>
      <c r="KZ51" s="7">
        <v>29549438883.83379</v>
      </c>
      <c r="LA51" s="7">
        <v>695428851.8518517</v>
      </c>
      <c r="LB51" s="7">
        <v>315953388510.67792</v>
      </c>
      <c r="LD51" s="7">
        <v>4250000000</v>
      </c>
      <c r="LE51" s="7">
        <v>99130304099.127411</v>
      </c>
      <c r="LF51" s="7">
        <v>607958616.14341462</v>
      </c>
      <c r="LG51" s="7">
        <v>63386360636271.289</v>
      </c>
      <c r="LH51" s="7">
        <v>644143266.15579212</v>
      </c>
      <c r="LI51" s="7">
        <v>5687488208.5835648</v>
      </c>
      <c r="LJ51" s="7">
        <v>26910851361.755512</v>
      </c>
      <c r="LK51" s="7">
        <v>286769839732.72644</v>
      </c>
      <c r="LL51" s="7">
        <v>17910858637.904797</v>
      </c>
      <c r="LM51" s="7">
        <v>4415702800</v>
      </c>
    </row>
    <row r="52" spans="1:325" s="7" customFormat="1" x14ac:dyDescent="0.3">
      <c r="A52" s="7" t="s">
        <v>162</v>
      </c>
      <c r="B52" s="7" t="s">
        <v>63</v>
      </c>
      <c r="AM52" s="7">
        <v>1012444074.074954</v>
      </c>
      <c r="AW52" s="7">
        <v>3207032512.9420519</v>
      </c>
      <c r="BI52" s="7" t="s">
        <v>53</v>
      </c>
      <c r="BJ52" s="7">
        <v>2498932960.8938546</v>
      </c>
      <c r="BK52" s="7">
        <v>12486943505.738142</v>
      </c>
      <c r="BL52" s="7">
        <v>75492384801.369492</v>
      </c>
      <c r="BM52" s="7">
        <v>12044212903.816774</v>
      </c>
      <c r="BN52" s="7">
        <v>3650083356.4879131</v>
      </c>
      <c r="BO52" s="7">
        <v>1795472295052.3223</v>
      </c>
      <c r="BP52" s="7">
        <v>253547358747.4473</v>
      </c>
      <c r="BQ52" s="7">
        <v>332976484577.6189</v>
      </c>
      <c r="BR52" s="7">
        <v>8647936747.9870396</v>
      </c>
      <c r="BS52" s="7">
        <v>678000000</v>
      </c>
      <c r="BT52" s="7">
        <v>1217719666.6666665</v>
      </c>
      <c r="BU52" s="7">
        <v>927168310999.85266</v>
      </c>
      <c r="BV52" s="7">
        <v>397594276187.82996</v>
      </c>
      <c r="BW52" s="7">
        <v>44291490420.502617</v>
      </c>
      <c r="BX52" s="7">
        <v>1739781488.7457049</v>
      </c>
      <c r="BY52" s="7">
        <v>484552653514.86523</v>
      </c>
      <c r="BZ52" s="7">
        <v>7097198711.6102266</v>
      </c>
      <c r="CA52" s="7">
        <v>8369175126.2531595</v>
      </c>
      <c r="CB52" s="7">
        <v>102477791472.39049</v>
      </c>
      <c r="CC52" s="7">
        <v>51783454183.550148</v>
      </c>
      <c r="CD52" s="7">
        <v>22938218085.106384</v>
      </c>
      <c r="CE52" s="7">
        <v>7820000000</v>
      </c>
      <c r="CF52" s="7">
        <v>17600630726.614109</v>
      </c>
      <c r="CG52" s="7">
        <v>49208656976.03894</v>
      </c>
      <c r="CH52" s="7">
        <v>1336957250</v>
      </c>
      <c r="CI52" s="7">
        <v>5806378000</v>
      </c>
      <c r="CJ52" s="7">
        <v>17339992165.242165</v>
      </c>
      <c r="CK52" s="7">
        <v>1667019605881.7644</v>
      </c>
      <c r="CL52" s="7">
        <v>4601250000</v>
      </c>
      <c r="CM52" s="7">
        <v>10732366286.264265</v>
      </c>
      <c r="CN52" s="7">
        <v>1264758197.9659252</v>
      </c>
      <c r="CO52" s="7">
        <v>10267133177.733364</v>
      </c>
      <c r="CP52" s="7">
        <v>1981728140.7783325</v>
      </c>
      <c r="CQ52" s="7">
        <v>1371153004986.4404</v>
      </c>
      <c r="CR52" s="7">
        <v>1279854250277.7239</v>
      </c>
      <c r="CS52" s="7">
        <v>539528229942.10089</v>
      </c>
      <c r="CU52" s="7">
        <v>172389498444.62048</v>
      </c>
      <c r="CV52" s="7">
        <v>5109954035775.9756</v>
      </c>
      <c r="CW52" s="7">
        <v>24277493862.062496</v>
      </c>
      <c r="CX52" s="7">
        <v>23381142146.648472</v>
      </c>
      <c r="CY52" s="7">
        <v>18262773820.805454</v>
      </c>
      <c r="CZ52" s="7">
        <v>9593536531.2377758</v>
      </c>
      <c r="DA52" s="7">
        <v>233821670544.25751</v>
      </c>
      <c r="DB52" s="7">
        <v>524157261.01464421</v>
      </c>
      <c r="DC52" s="7">
        <v>1711817181.5296857</v>
      </c>
      <c r="DD52" s="7">
        <v>30562361123.030655</v>
      </c>
      <c r="DE52" s="7">
        <v>55930530970.856178</v>
      </c>
      <c r="DF52" s="7">
        <v>62080000000</v>
      </c>
      <c r="DI52" s="7">
        <v>25942622950.819672</v>
      </c>
      <c r="DJ52" s="7">
        <v>205729790694.01459</v>
      </c>
      <c r="DK52" s="7">
        <v>3418005001389.2749</v>
      </c>
      <c r="DL52" s="7">
        <v>1049110684.724934</v>
      </c>
      <c r="DM52" s="7">
        <v>489074333.33333331</v>
      </c>
      <c r="DN52" s="7">
        <v>321241396034.24799</v>
      </c>
      <c r="DO52" s="7">
        <v>48376555305.690239</v>
      </c>
      <c r="DP52" s="7">
        <v>137211039898.19321</v>
      </c>
      <c r="DQ52" s="7">
        <v>6493074986751.2402</v>
      </c>
      <c r="DR52" s="7">
        <v>6990930969841.415</v>
      </c>
      <c r="DS52" s="7">
        <v>14526049741278.869</v>
      </c>
      <c r="DT52" s="7">
        <v>2655132038891.5571</v>
      </c>
      <c r="DU52" s="7">
        <v>20419024790312.469</v>
      </c>
      <c r="DV52" s="7">
        <v>62519686000</v>
      </c>
      <c r="DW52" s="7">
        <v>188982374700.80511</v>
      </c>
      <c r="DX52" s="7">
        <v>12905452856781.063</v>
      </c>
      <c r="DY52" s="7">
        <v>1856695551.2195122</v>
      </c>
      <c r="DZ52" s="7">
        <v>1499074742984.1624</v>
      </c>
      <c r="EA52" s="7">
        <v>19652492636.843567</v>
      </c>
      <c r="EB52" s="7">
        <v>32437389116.038013</v>
      </c>
      <c r="EC52" s="7">
        <v>17080879375427.984</v>
      </c>
      <c r="ED52" s="7">
        <v>536110479745.73535</v>
      </c>
      <c r="EE52" s="7">
        <v>251499027507.64102</v>
      </c>
      <c r="EF52" s="7">
        <v>2870624635.6803193</v>
      </c>
      <c r="EG52" s="7">
        <v>2693827452070.0195</v>
      </c>
      <c r="EH52" s="7">
        <v>2257097731.5501862</v>
      </c>
      <c r="EI52" s="7">
        <v>277510900</v>
      </c>
      <c r="EJ52" s="7">
        <v>12065138272.753786</v>
      </c>
      <c r="EK52" s="7">
        <v>2367127278392.2729</v>
      </c>
      <c r="EL52" s="7">
        <v>10766809099.072134</v>
      </c>
      <c r="EM52" s="7">
        <v>25977847813.742184</v>
      </c>
      <c r="EO52" s="7">
        <v>4609923756.1848545</v>
      </c>
      <c r="EP52" s="7">
        <v>900639747.93952966</v>
      </c>
      <c r="EQ52" s="7">
        <v>825828703.62820768</v>
      </c>
      <c r="ER52" s="7">
        <v>15027795173.218706</v>
      </c>
      <c r="ES52" s="7">
        <v>330000252153.37592</v>
      </c>
      <c r="ET52" s="7">
        <v>771278111.11111093</v>
      </c>
      <c r="EU52" s="7">
        <v>2324870823.9288177</v>
      </c>
      <c r="EV52" s="7">
        <v>37733994976.413651</v>
      </c>
      <c r="EW52" s="7">
        <v>4781000000</v>
      </c>
      <c r="EX52" s="7">
        <v>2025565089.4827168</v>
      </c>
      <c r="EY52" s="7">
        <v>43117491016534.266</v>
      </c>
      <c r="EZ52" s="7">
        <v>214046415026.18747</v>
      </c>
      <c r="FA52" s="7">
        <v>14587496229.18111</v>
      </c>
      <c r="FB52" s="7">
        <v>421736724661.50177</v>
      </c>
      <c r="FC52" s="7">
        <v>62703095750.525726</v>
      </c>
      <c r="FD52" s="7">
        <v>6584649419.2834768</v>
      </c>
      <c r="FE52" s="7">
        <v>129965360575.69942</v>
      </c>
      <c r="FF52" s="7">
        <v>16425341703616.779</v>
      </c>
      <c r="FG52" s="7">
        <v>17550676208475.656</v>
      </c>
      <c r="FH52" s="7">
        <v>1125176003190.5012</v>
      </c>
      <c r="FI52" s="7">
        <v>473469947548.86133</v>
      </c>
      <c r="FJ52" s="7">
        <v>539580088908.13831</v>
      </c>
      <c r="FK52" s="7">
        <v>653724047017.45667</v>
      </c>
      <c r="FL52" s="7">
        <v>5047909331.6715994</v>
      </c>
      <c r="FM52" s="7">
        <v>1323940295874.0613</v>
      </c>
      <c r="FO52" s="7">
        <v>235765976660.18338</v>
      </c>
      <c r="FP52" s="7">
        <v>398978104575.33112</v>
      </c>
      <c r="FQ52" s="7">
        <v>111660855042.73506</v>
      </c>
      <c r="FR52" s="7">
        <v>12887072301.162098</v>
      </c>
      <c r="FS52" s="7">
        <v>208068814688.60461</v>
      </c>
      <c r="FT52" s="7">
        <v>2185160158794.1094</v>
      </c>
      <c r="FU52" s="7">
        <v>12038998756.921686</v>
      </c>
      <c r="FV52" s="7">
        <v>23820230000.000004</v>
      </c>
      <c r="FW52" s="7">
        <v>5231382674593.7002</v>
      </c>
      <c r="FX52" s="7">
        <v>115308661142.92726</v>
      </c>
      <c r="FY52" s="7">
        <v>37021512048.815796</v>
      </c>
      <c r="FZ52" s="7">
        <v>4690062255.1224699</v>
      </c>
      <c r="GA52" s="7">
        <v>10401851850.606232</v>
      </c>
      <c r="GB52" s="7">
        <v>130465372.01684605</v>
      </c>
      <c r="GC52" s="7">
        <v>723209111.11111104</v>
      </c>
      <c r="GD52" s="7">
        <v>901934953364.71082</v>
      </c>
      <c r="GE52" s="7">
        <v>105899930507.29674</v>
      </c>
      <c r="GF52" s="7">
        <v>3953038143139.5186</v>
      </c>
      <c r="GG52" s="7">
        <v>5832915387.0890837</v>
      </c>
      <c r="GH52" s="7">
        <v>35139635157.545601</v>
      </c>
      <c r="GI52" s="7">
        <v>1155147400</v>
      </c>
      <c r="GJ52" s="7">
        <v>63028320702.034302</v>
      </c>
      <c r="GK52" s="7">
        <v>1180949888.8888888</v>
      </c>
      <c r="GL52" s="7">
        <v>4302206309092.6729</v>
      </c>
      <c r="GM52" s="7">
        <v>583900864058.25635</v>
      </c>
      <c r="GN52" s="7">
        <v>271114296708.76242</v>
      </c>
      <c r="GO52" s="7">
        <v>4504549214.2266331</v>
      </c>
      <c r="GP52" s="7">
        <v>42066217871.534859</v>
      </c>
      <c r="GQ52" s="7">
        <v>3686218059205.8579</v>
      </c>
      <c r="GR52" s="7">
        <v>16904208788743.896</v>
      </c>
      <c r="GS52" s="7">
        <v>1864004707.4558694</v>
      </c>
      <c r="GT52" s="7">
        <v>11256631747607.047</v>
      </c>
      <c r="GU52" s="7">
        <v>37440673477.898247</v>
      </c>
      <c r="GV52" s="7">
        <v>51370543206.446236</v>
      </c>
      <c r="GW52" s="7">
        <v>26169854045.037529</v>
      </c>
      <c r="GX52" s="7">
        <v>21475520709.392181</v>
      </c>
      <c r="GZ52" s="7">
        <v>92897320375.817596</v>
      </c>
      <c r="HA52" s="7">
        <v>5557245122.3157635</v>
      </c>
      <c r="HB52" s="7">
        <v>5439422031.3962708</v>
      </c>
      <c r="HC52" s="7">
        <v>8550363974.7924261</v>
      </c>
      <c r="HD52" s="7">
        <v>2149257812.5</v>
      </c>
      <c r="HE52" s="7">
        <v>2353140017976.6294</v>
      </c>
      <c r="HF52" s="7">
        <v>894948748436.74841</v>
      </c>
      <c r="HG52" s="7">
        <v>152631200</v>
      </c>
      <c r="HH52" s="7">
        <v>16697282511085.457</v>
      </c>
      <c r="HI52" s="7">
        <v>9401731495.7166119</v>
      </c>
      <c r="HJ52" s="7">
        <v>10181021770.43256</v>
      </c>
      <c r="HK52" s="7">
        <v>8528202278.4106712</v>
      </c>
      <c r="HL52" s="7">
        <v>36906181380.812683</v>
      </c>
      <c r="HM52" s="7">
        <v>1179785595912.4277</v>
      </c>
      <c r="HN52" s="7">
        <v>4141382328.4245625</v>
      </c>
      <c r="HO52" s="7">
        <v>4583850367.8897209</v>
      </c>
      <c r="HP52" s="7">
        <v>795000000</v>
      </c>
      <c r="HQ52" s="7">
        <v>10911698208.101519</v>
      </c>
      <c r="HR52" s="7">
        <v>3670515695.6915274</v>
      </c>
      <c r="HS52" s="7">
        <v>9128843109.1558762</v>
      </c>
      <c r="HT52" s="7">
        <v>6190991712.1201391</v>
      </c>
      <c r="HU52" s="7">
        <v>202257586267.55566</v>
      </c>
      <c r="HV52" s="7">
        <v>15795698382986.441</v>
      </c>
      <c r="HW52" s="7">
        <v>8876191120.7618885</v>
      </c>
      <c r="HY52" s="7">
        <v>5397121856.3520374</v>
      </c>
      <c r="HZ52" s="7">
        <v>169481317540.36392</v>
      </c>
      <c r="IA52" s="7">
        <v>8298695144.9150667</v>
      </c>
      <c r="IB52" s="7">
        <v>857932759099.74988</v>
      </c>
      <c r="IC52" s="7">
        <v>386383919342.27057</v>
      </c>
      <c r="ID52" s="7">
        <v>12854985464.076431</v>
      </c>
      <c r="IE52" s="7">
        <v>44290951.925200619</v>
      </c>
      <c r="IF52" s="7">
        <v>121337372727.84059</v>
      </c>
      <c r="IG52" s="7">
        <v>42557636515963.859</v>
      </c>
      <c r="IH52" s="7">
        <v>48388296488.946671</v>
      </c>
      <c r="II52" s="7">
        <v>275173743167.46228</v>
      </c>
      <c r="IJ52" s="7">
        <v>168152775283.03159</v>
      </c>
      <c r="IK52" s="7">
        <v>26593500000</v>
      </c>
      <c r="IL52" s="7">
        <v>120822986521.47932</v>
      </c>
      <c r="IM52" s="7">
        <v>168334599538.16824</v>
      </c>
      <c r="IN52" s="7">
        <v>186400000.00000003</v>
      </c>
      <c r="IO52" s="7">
        <v>8105331929.8755035</v>
      </c>
      <c r="IP52" s="7">
        <v>439796160379.47504</v>
      </c>
      <c r="IQ52" s="7">
        <v>730577224083.18445</v>
      </c>
      <c r="IR52" s="7">
        <v>96385638000</v>
      </c>
      <c r="IT52" s="7">
        <v>243745748819.11642</v>
      </c>
      <c r="IU52" s="7">
        <v>15929902138.13632</v>
      </c>
      <c r="IV52" s="7">
        <v>7268200000</v>
      </c>
      <c r="IW52" s="7">
        <v>5775975880.5431938</v>
      </c>
      <c r="IX52" s="7">
        <v>40654677510668.047</v>
      </c>
      <c r="IZ52" s="7">
        <v>97798351648.351624</v>
      </c>
      <c r="JA52" s="7">
        <v>167422949529.40018</v>
      </c>
      <c r="JB52" s="7">
        <v>1222643696991.8459</v>
      </c>
      <c r="JC52" s="7">
        <v>5379378135.4410219</v>
      </c>
      <c r="JD52" s="7">
        <v>1665393025481.2986</v>
      </c>
      <c r="JE52" s="7">
        <v>429097866666.66669</v>
      </c>
      <c r="JF52" s="7">
        <v>53150209167.93396</v>
      </c>
      <c r="JG52" s="7">
        <v>12809044977.59181</v>
      </c>
      <c r="JH52" s="7">
        <v>192408387762.11758</v>
      </c>
      <c r="JI52" s="7">
        <v>597765363.12849164</v>
      </c>
      <c r="JJ52" s="7">
        <v>2489985963.168077</v>
      </c>
      <c r="JK52" s="7">
        <v>20661030000</v>
      </c>
      <c r="JN52" s="7">
        <v>42616653299.911514</v>
      </c>
      <c r="JO52" s="7">
        <v>1021413301121.3748</v>
      </c>
      <c r="JP52" s="7">
        <v>12231362022.685946</v>
      </c>
      <c r="JQ52" s="7">
        <v>1022260711828.7512</v>
      </c>
      <c r="JR52" s="7">
        <v>336886290580.52399</v>
      </c>
      <c r="JS52" s="7">
        <v>187821029.03316864</v>
      </c>
      <c r="JT52" s="7">
        <v>3875409836.0655737</v>
      </c>
      <c r="JU52" s="7">
        <v>88945625173.659348</v>
      </c>
      <c r="JV52" s="7">
        <v>50244793831.619896</v>
      </c>
      <c r="JW52" s="7">
        <v>429657033107.7373</v>
      </c>
      <c r="JX52" s="7">
        <v>3580417156.5402365</v>
      </c>
      <c r="JZ52" s="7">
        <v>847397850.09441662</v>
      </c>
      <c r="KC52" s="7">
        <v>9253484108.4970055</v>
      </c>
      <c r="KD52" s="7">
        <v>6480284114182.4512</v>
      </c>
      <c r="KE52" s="7">
        <v>3094928199271.0313</v>
      </c>
      <c r="KF52" s="7">
        <v>3163000528.8166981</v>
      </c>
      <c r="KG52" s="7">
        <v>281710095724.76068</v>
      </c>
      <c r="KH52" s="7">
        <v>4979481980.3509798</v>
      </c>
      <c r="KI52" s="7">
        <v>20214385964.912281</v>
      </c>
      <c r="KJ52" s="7">
        <v>4116124678098.0332</v>
      </c>
      <c r="KK52" s="7">
        <v>827000000</v>
      </c>
      <c r="KL52" s="7">
        <v>1172546853378.4146</v>
      </c>
      <c r="KM52" s="7">
        <v>318151987.34237909</v>
      </c>
      <c r="KN52" s="7">
        <v>1665393025481.2986</v>
      </c>
      <c r="KO52" s="7">
        <v>1022260711828.7512</v>
      </c>
      <c r="KP52" s="7">
        <v>19175196445.79361</v>
      </c>
      <c r="KQ52" s="7">
        <v>43454935940.161446</v>
      </c>
      <c r="KR52" s="7">
        <v>644656538878.42273</v>
      </c>
      <c r="KS52" s="7">
        <v>27101076.275152083</v>
      </c>
      <c r="KT52" s="7">
        <v>28573777052.45422</v>
      </c>
      <c r="KU52" s="7">
        <v>21203769124.65596</v>
      </c>
      <c r="KV52" s="7">
        <v>117227769791.55971</v>
      </c>
      <c r="KW52" s="7">
        <v>13009912111056.688</v>
      </c>
      <c r="KX52" s="7">
        <v>31660911290.322578</v>
      </c>
      <c r="KY52" s="7">
        <v>14418739000000</v>
      </c>
      <c r="KZ52" s="7">
        <v>33689223673.257736</v>
      </c>
      <c r="LA52" s="7">
        <v>674922481.48148155</v>
      </c>
      <c r="LB52" s="7">
        <v>329787628928.4715</v>
      </c>
      <c r="LD52" s="7">
        <v>4203000000</v>
      </c>
      <c r="LE52" s="7">
        <v>106014601171.0356</v>
      </c>
      <c r="LF52" s="7">
        <v>610066628.69305837</v>
      </c>
      <c r="LG52" s="7">
        <v>60086989443247.43</v>
      </c>
      <c r="LH52" s="7">
        <v>560967765.48174608</v>
      </c>
      <c r="LI52" s="7">
        <v>5653792720.2000551</v>
      </c>
      <c r="LJ52" s="7">
        <v>25130274124.252449</v>
      </c>
      <c r="LK52" s="7">
        <v>295936485832.63513</v>
      </c>
      <c r="LL52" s="7">
        <v>15328342303.957512</v>
      </c>
      <c r="LM52" s="7">
        <v>8366794000</v>
      </c>
    </row>
    <row r="53" spans="1:325" s="7" customFormat="1" x14ac:dyDescent="0.3">
      <c r="A53" s="7" t="s">
        <v>164</v>
      </c>
      <c r="B53" s="7" t="s">
        <v>63</v>
      </c>
      <c r="R53" s="7">
        <v>489914760.68280709</v>
      </c>
      <c r="S53" s="7">
        <v>576090073.71503592</v>
      </c>
      <c r="T53" s="7">
        <v>734887973.97580564</v>
      </c>
      <c r="U53" s="7">
        <v>964026512.1978389</v>
      </c>
      <c r="V53" s="7">
        <v>1288715209.5808384</v>
      </c>
      <c r="W53" s="7">
        <v>2154311276.9485903</v>
      </c>
      <c r="X53" s="7">
        <v>2087496373.7796376</v>
      </c>
      <c r="Y53" s="7">
        <v>2159242416.7694201</v>
      </c>
      <c r="Z53" s="7">
        <v>2160364071.1902113</v>
      </c>
      <c r="AA53" s="7">
        <v>2278248953.1405787</v>
      </c>
      <c r="AB53" s="7">
        <v>2430411900.1919384</v>
      </c>
      <c r="AC53" s="7">
        <v>3090734463.2768359</v>
      </c>
      <c r="AD53" s="7">
        <v>3704813885.5054812</v>
      </c>
      <c r="AE53" s="7">
        <v>4278792597.2396483</v>
      </c>
      <c r="AF53" s="7">
        <v>4563482603.5502958</v>
      </c>
      <c r="AG53" s="7">
        <v>5591130217.6696539</v>
      </c>
      <c r="AH53" s="7">
        <v>5770197348.484848</v>
      </c>
      <c r="AI53" s="7">
        <v>6912150456.3233376</v>
      </c>
      <c r="AJ53" s="7">
        <v>6590291048.2921085</v>
      </c>
      <c r="AK53" s="7">
        <v>7425703928.5714293</v>
      </c>
      <c r="AL53" s="7">
        <v>9826778783.9586029</v>
      </c>
      <c r="AM53" s="7">
        <v>9899623588.4567127</v>
      </c>
      <c r="AN53" s="7">
        <v>9594298745.7240601</v>
      </c>
      <c r="AO53" s="7">
        <v>10353506787.330317</v>
      </c>
      <c r="AP53" s="7">
        <v>10614455231.93096</v>
      </c>
      <c r="AQ53" s="7">
        <v>10183317624.882187</v>
      </c>
      <c r="AR53" s="7">
        <v>10567304189.435337</v>
      </c>
      <c r="AS53" s="7">
        <v>11618269230.76923</v>
      </c>
      <c r="AT53" s="7">
        <v>14576896942.242355</v>
      </c>
      <c r="AU53" s="7">
        <v>17422375000</v>
      </c>
      <c r="AV53" s="7">
        <v>18703146374.829002</v>
      </c>
      <c r="AW53" s="7">
        <v>20403713461.297203</v>
      </c>
      <c r="AX53" s="7">
        <v>24077470572.132492</v>
      </c>
      <c r="AY53" s="7">
        <v>27839460963.820126</v>
      </c>
      <c r="AZ53" s="7">
        <v>25942622950.819672</v>
      </c>
      <c r="BA53" s="7">
        <v>25562251655.629139</v>
      </c>
      <c r="BB53" s="7">
        <v>27427161523.491798</v>
      </c>
      <c r="BC53" s="7">
        <v>25012206090.196583</v>
      </c>
      <c r="BD53" s="7">
        <v>24054965480.616039</v>
      </c>
      <c r="BE53" s="7">
        <v>23308212816.770596</v>
      </c>
      <c r="BF53" s="7">
        <v>19559942331.152267</v>
      </c>
      <c r="BG53" s="7">
        <v>19801664168.278839</v>
      </c>
      <c r="BI53" s="7" t="s">
        <v>54</v>
      </c>
      <c r="BJ53" s="7">
        <v>2467703910.6145253</v>
      </c>
      <c r="BK53" s="7">
        <v>15936800636.248709</v>
      </c>
      <c r="BL53" s="7">
        <v>82470913120.731369</v>
      </c>
      <c r="BM53" s="7">
        <v>11926953258.916029</v>
      </c>
      <c r="BN53" s="7">
        <v>3346516556.2913909</v>
      </c>
      <c r="BO53" s="7">
        <v>2109224213446.0027</v>
      </c>
      <c r="BP53" s="7">
        <v>289880430197.24988</v>
      </c>
      <c r="BQ53" s="7">
        <v>423627422092.48962</v>
      </c>
      <c r="BR53" s="7">
        <v>9260284937.7978153</v>
      </c>
      <c r="BS53" s="7">
        <v>576000000</v>
      </c>
      <c r="BT53" s="7">
        <v>1147942222.2222221</v>
      </c>
      <c r="BU53" s="7">
        <v>1142876772659.209</v>
      </c>
      <c r="BV53" s="7">
        <v>390211866490.25702</v>
      </c>
      <c r="BW53" s="7">
        <v>52902703376.105644</v>
      </c>
      <c r="BX53" s="7">
        <v>2026864469.3638821</v>
      </c>
      <c r="BY53" s="7">
        <v>483548693409.33661</v>
      </c>
      <c r="BZ53" s="7">
        <v>6970240895.4988823</v>
      </c>
      <c r="CA53" s="7">
        <v>8979966766.072319</v>
      </c>
      <c r="CB53" s="7">
        <v>115279077465.22643</v>
      </c>
      <c r="CC53" s="7">
        <v>50610031135.779068</v>
      </c>
      <c r="CD53" s="7">
        <v>25713271276.595745</v>
      </c>
      <c r="CE53" s="7">
        <v>7910000000</v>
      </c>
      <c r="CF53" s="7">
        <v>17164279813.096769</v>
      </c>
      <c r="CG53" s="7">
        <v>57231904542.875473</v>
      </c>
      <c r="CH53" s="7">
        <v>1397113450.0000002</v>
      </c>
      <c r="CI53" s="7">
        <v>5744414000</v>
      </c>
      <c r="CJ53" s="7">
        <v>19649631308.164806</v>
      </c>
      <c r="CK53" s="7">
        <v>2208871646202.8193</v>
      </c>
      <c r="CL53" s="7">
        <v>4446800000</v>
      </c>
      <c r="CM53" s="7">
        <v>13707370737.073708</v>
      </c>
      <c r="CN53" s="7">
        <v>1585472534.1054721</v>
      </c>
      <c r="CO53" s="7">
        <v>12786654365.873764</v>
      </c>
      <c r="CP53" s="7">
        <v>1986014845.6318383</v>
      </c>
      <c r="CQ53" s="7">
        <v>1613464422811.134</v>
      </c>
      <c r="CR53" s="7">
        <v>1312750149554.5647</v>
      </c>
      <c r="CS53" s="7">
        <v>581208562423.37427</v>
      </c>
      <c r="CU53" s="7">
        <v>218537551220.07053</v>
      </c>
      <c r="CV53" s="7">
        <v>6100620356557.3164</v>
      </c>
      <c r="CW53" s="7">
        <v>24884505034.556419</v>
      </c>
      <c r="CX53" s="7">
        <v>23622483983.710125</v>
      </c>
      <c r="CY53" s="7">
        <v>20523285374.186985</v>
      </c>
      <c r="CZ53" s="7">
        <v>12007880590.457462</v>
      </c>
      <c r="DA53" s="7">
        <v>287018184637.52924</v>
      </c>
      <c r="DB53" s="7">
        <v>530493353.21893734</v>
      </c>
      <c r="DC53" s="7">
        <v>1664310769.5522876</v>
      </c>
      <c r="DD53" s="7">
        <v>37268635287.085617</v>
      </c>
      <c r="DE53" s="7">
        <v>60772694299.857986</v>
      </c>
      <c r="DF53" s="7">
        <v>64328000000</v>
      </c>
      <c r="DI53" s="7">
        <v>25562251655.629139</v>
      </c>
      <c r="DJ53" s="7">
        <v>207016402026.36368</v>
      </c>
      <c r="DK53" s="7">
        <v>3417094562648.9463</v>
      </c>
      <c r="DL53" s="7">
        <v>1128611700.3618031</v>
      </c>
      <c r="DM53" s="7">
        <v>493824407.40740746</v>
      </c>
      <c r="DN53" s="7">
        <v>321995350346.5014</v>
      </c>
      <c r="DO53" s="7">
        <v>53954579003.527718</v>
      </c>
      <c r="DP53" s="7">
        <v>161207268655.39215</v>
      </c>
      <c r="DQ53" s="7">
        <v>7874829344710.6787</v>
      </c>
      <c r="DR53" s="7">
        <v>8490184886018.918</v>
      </c>
      <c r="DS53" s="7">
        <v>16934259897815.949</v>
      </c>
      <c r="DT53" s="7">
        <v>3156252483058.1772</v>
      </c>
      <c r="DU53" s="7">
        <v>20905471026131.41</v>
      </c>
      <c r="DV53" s="7">
        <v>69555367000</v>
      </c>
      <c r="DW53" s="7">
        <v>218888324504.7529</v>
      </c>
      <c r="DX53" s="7">
        <v>12642935603562.068</v>
      </c>
      <c r="DY53" s="7">
        <v>2117039512.195122</v>
      </c>
      <c r="DZ53" s="7">
        <v>1431587612302.2568</v>
      </c>
      <c r="EA53" s="7">
        <v>19490936349.175308</v>
      </c>
      <c r="EB53" s="7">
        <v>29933790334.341778</v>
      </c>
      <c r="EC53" s="7">
        <v>16977855795546.32</v>
      </c>
      <c r="ED53" s="7">
        <v>637800543108.15662</v>
      </c>
      <c r="EE53" s="7">
        <v>247799815768.47742</v>
      </c>
      <c r="EF53" s="7">
        <v>3140508835.9484968</v>
      </c>
      <c r="EG53" s="7">
        <v>2646837111794.7759</v>
      </c>
      <c r="EH53" s="7">
        <v>2301178416.0061874</v>
      </c>
      <c r="EI53" s="7">
        <v>294117200.00000006</v>
      </c>
      <c r="EJ53" s="7">
        <v>14358584300.30064</v>
      </c>
      <c r="EK53" s="7">
        <v>2429680444512.6074</v>
      </c>
      <c r="EL53" s="7">
        <v>11638536834.427425</v>
      </c>
      <c r="EM53" s="7">
        <v>32174772955.974846</v>
      </c>
      <c r="EO53" s="7">
        <v>4735956493.0647907</v>
      </c>
      <c r="EP53" s="7">
        <v>952429030.41553617</v>
      </c>
      <c r="EQ53" s="7">
        <v>846332456.38299382</v>
      </c>
      <c r="ER53" s="7">
        <v>16298542027.996454</v>
      </c>
      <c r="ES53" s="7">
        <v>299361576558.21661</v>
      </c>
      <c r="ET53" s="7">
        <v>771015888.88888896</v>
      </c>
      <c r="EU53" s="7">
        <v>2306502373.7131271</v>
      </c>
      <c r="EV53" s="7">
        <v>41338595380.815865</v>
      </c>
      <c r="EW53" s="7">
        <v>4895000000</v>
      </c>
      <c r="EX53" s="7">
        <v>2259288396.2446685</v>
      </c>
      <c r="EY53" s="7">
        <v>45187761296453.391</v>
      </c>
      <c r="EZ53" s="7">
        <v>228637697575.03992</v>
      </c>
      <c r="FA53" s="7">
        <v>15839344591.984165</v>
      </c>
      <c r="FB53" s="7">
        <v>463157748195.38318</v>
      </c>
      <c r="FC53" s="7">
        <v>59665427464.532562</v>
      </c>
      <c r="FD53" s="7">
        <v>6622541528.5688763</v>
      </c>
      <c r="FE53" s="7">
        <v>130255637530.90753</v>
      </c>
      <c r="FF53" s="7">
        <v>19954364474673.887</v>
      </c>
      <c r="FG53" s="7">
        <v>21396210564680.832</v>
      </c>
      <c r="FH53" s="7">
        <v>1444980672769.8335</v>
      </c>
      <c r="FI53" s="7">
        <v>699996618179.80249</v>
      </c>
      <c r="FJ53" s="7">
        <v>755094160363.07104</v>
      </c>
      <c r="FK53" s="7">
        <v>739442152602.56445</v>
      </c>
      <c r="FL53" s="7">
        <v>5420118974.0420275</v>
      </c>
      <c r="FM53" s="7">
        <v>1656617073124.7109</v>
      </c>
      <c r="FO53" s="7">
        <v>221343483668.83719</v>
      </c>
      <c r="FP53" s="7">
        <v>467790215915.47595</v>
      </c>
      <c r="FQ53" s="7">
        <v>138516722649.57266</v>
      </c>
      <c r="FR53" s="7">
        <v>13254818331.189278</v>
      </c>
      <c r="FS53" s="7">
        <v>233754747258.62531</v>
      </c>
      <c r="FT53" s="7">
        <v>2125058270201.6411</v>
      </c>
      <c r="FU53" s="7">
        <v>13192229343.099108</v>
      </c>
      <c r="FV53" s="7">
        <v>26425379436.61972</v>
      </c>
      <c r="FW53" s="7">
        <v>5700098114744.4102</v>
      </c>
      <c r="FX53" s="7">
        <v>148047348240.64334</v>
      </c>
      <c r="FY53" s="7">
        <v>39999659233.755547</v>
      </c>
      <c r="FZ53" s="7">
        <v>4794357795.0713921</v>
      </c>
      <c r="GA53" s="7">
        <v>11242275198.970554</v>
      </c>
      <c r="GB53" s="7">
        <v>153275912.67657313</v>
      </c>
      <c r="GC53" s="7">
        <v>705015370.37037027</v>
      </c>
      <c r="GD53" s="7">
        <v>1094499338702.7156</v>
      </c>
      <c r="GE53" s="7">
        <v>115419050942.07953</v>
      </c>
      <c r="GF53" s="7">
        <v>4923451838328.6719</v>
      </c>
      <c r="GG53" s="7">
        <v>7127792629.5829449</v>
      </c>
      <c r="GH53" s="7">
        <v>38009950248.75621</v>
      </c>
      <c r="GI53" s="7">
        <v>1292697100</v>
      </c>
      <c r="GJ53" s="7">
        <v>74773444900.536789</v>
      </c>
      <c r="GK53" s="7">
        <v>1241892814.8148148</v>
      </c>
      <c r="GL53" s="7">
        <v>5334359891440.166</v>
      </c>
      <c r="GM53" s="7">
        <v>659839922368.98132</v>
      </c>
      <c r="GN53" s="7">
        <v>289973428214.63458</v>
      </c>
      <c r="GO53" s="7">
        <v>5082366478.089942</v>
      </c>
      <c r="GP53" s="7">
        <v>56725745039.33596</v>
      </c>
      <c r="GQ53" s="7">
        <v>4659868433805.7422</v>
      </c>
      <c r="GR53" s="7">
        <v>20662142675904.063</v>
      </c>
      <c r="GS53" s="7">
        <v>2394097298.8559117</v>
      </c>
      <c r="GT53" s="7">
        <v>13512634934737.66</v>
      </c>
      <c r="GU53" s="7">
        <v>37120517693.86219</v>
      </c>
      <c r="GV53" s="7">
        <v>53212476812.295677</v>
      </c>
      <c r="GW53" s="7">
        <v>23757368290.09552</v>
      </c>
      <c r="GX53" s="7">
        <v>28123640998.725349</v>
      </c>
      <c r="GZ53" s="7">
        <v>93216746661.597672</v>
      </c>
      <c r="HA53" s="7">
        <v>5350674803.338583</v>
      </c>
      <c r="HB53" s="7">
        <v>5811604051.96737</v>
      </c>
      <c r="HC53" s="7">
        <v>8729936135.744873</v>
      </c>
      <c r="HD53" s="7">
        <v>2323401757.8125</v>
      </c>
      <c r="HE53" s="7">
        <v>2747991985923.8184</v>
      </c>
      <c r="HF53" s="7">
        <v>1051128603513.7703</v>
      </c>
      <c r="HG53" s="7">
        <v>164751300</v>
      </c>
      <c r="HH53" s="7">
        <v>20431462486141.426</v>
      </c>
      <c r="HI53" s="7">
        <v>9407168702.4313011</v>
      </c>
      <c r="HJ53" s="7">
        <v>10678749467.469719</v>
      </c>
      <c r="HK53" s="7">
        <v>8741059602.6490059</v>
      </c>
      <c r="HL53" s="7">
        <v>49540813342.483398</v>
      </c>
      <c r="HM53" s="7">
        <v>1362935523406.6982</v>
      </c>
      <c r="HN53" s="7">
        <v>4139192052.9801326</v>
      </c>
      <c r="HO53" s="7">
        <v>7189481853.1061401</v>
      </c>
      <c r="HP53" s="7">
        <v>799000000</v>
      </c>
      <c r="HQ53" s="7">
        <v>10154238250.181831</v>
      </c>
      <c r="HR53" s="7">
        <v>4343665119.8874979</v>
      </c>
      <c r="HS53" s="7">
        <v>10003670690.349657</v>
      </c>
      <c r="HT53" s="7">
        <v>6959697194.0209637</v>
      </c>
      <c r="HU53" s="7">
        <v>255016609232.87076</v>
      </c>
      <c r="HV53" s="7">
        <v>16583580836811.135</v>
      </c>
      <c r="HW53" s="7">
        <v>11282192605.037428</v>
      </c>
      <c r="HY53" s="7">
        <v>5718589799.2436562</v>
      </c>
      <c r="HZ53" s="7">
        <v>369062464570.38684</v>
      </c>
      <c r="IA53" s="7">
        <v>8758622328.6696243</v>
      </c>
      <c r="IB53" s="7">
        <v>836389937229.19678</v>
      </c>
      <c r="IC53" s="7">
        <v>428527064662.89789</v>
      </c>
      <c r="ID53" s="7">
        <v>16002656434.474615</v>
      </c>
      <c r="IE53" s="7">
        <v>49248810.572687224</v>
      </c>
      <c r="IF53" s="7">
        <v>146580949348.89252</v>
      </c>
      <c r="IG53" s="7">
        <v>44588338316642.359</v>
      </c>
      <c r="IH53" s="7">
        <v>58641621957.894142</v>
      </c>
      <c r="II53" s="7">
        <v>320128712509.15961</v>
      </c>
      <c r="IJ53" s="7">
        <v>177406854514.88458</v>
      </c>
      <c r="IK53" s="7">
        <v>28917200000</v>
      </c>
      <c r="IL53" s="7">
        <v>147528937028.77774</v>
      </c>
      <c r="IM53" s="7">
        <v>199590774784.58072</v>
      </c>
      <c r="IN53" s="7">
        <v>183800000</v>
      </c>
      <c r="IO53" s="7">
        <v>9716103408.9655418</v>
      </c>
      <c r="IP53" s="7">
        <v>479321128909.22961</v>
      </c>
      <c r="IQ53" s="7">
        <v>1005125615291.8527</v>
      </c>
      <c r="IR53" s="7">
        <v>98381268000</v>
      </c>
      <c r="IT53" s="7">
        <v>238303443425.20993</v>
      </c>
      <c r="IU53" s="7">
        <v>20030528042.917126</v>
      </c>
      <c r="IV53" s="7">
        <v>8913100000</v>
      </c>
      <c r="IW53" s="7">
        <v>6402407316.2664518</v>
      </c>
      <c r="IX53" s="7">
        <v>42396023961852.063</v>
      </c>
      <c r="IZ53" s="7">
        <v>125122306346.15385</v>
      </c>
      <c r="JA53" s="7">
        <v>167998080493.40756</v>
      </c>
      <c r="JB53" s="7">
        <v>1524916112078.8726</v>
      </c>
      <c r="JC53" s="7">
        <v>5774003744.2707977</v>
      </c>
      <c r="JD53" s="7">
        <v>2041877081506.7991</v>
      </c>
      <c r="JE53" s="7">
        <v>528207200000</v>
      </c>
      <c r="JF53" s="7">
        <v>65634109236.773636</v>
      </c>
      <c r="JG53" s="7">
        <v>12937300245.150591</v>
      </c>
      <c r="JH53" s="7">
        <v>236421782178.21777</v>
      </c>
      <c r="JI53" s="7">
        <v>671585343.17068624</v>
      </c>
      <c r="JJ53" s="7">
        <v>2616610911.0722175</v>
      </c>
      <c r="JK53" s="7">
        <v>21418330000.000008</v>
      </c>
      <c r="JN53" s="7">
        <v>39460357730.522369</v>
      </c>
      <c r="JO53" s="7">
        <v>1360141211429.2212</v>
      </c>
      <c r="JP53" s="7">
        <v>15727363443.099483</v>
      </c>
      <c r="JQ53" s="7">
        <v>1361111020590.4678</v>
      </c>
      <c r="JR53" s="7">
        <v>387290741084.77478</v>
      </c>
      <c r="JS53" s="7">
        <v>197454053.14508832</v>
      </c>
      <c r="JT53" s="7">
        <v>4368398047.6433306</v>
      </c>
      <c r="JU53" s="7">
        <v>89501012915.731369</v>
      </c>
      <c r="JV53" s="7">
        <v>48013606745.480309</v>
      </c>
      <c r="JW53" s="7">
        <v>488377689564.9209</v>
      </c>
      <c r="JX53" s="7">
        <v>4438778553.6353331</v>
      </c>
      <c r="JZ53" s="7">
        <v>969936525.29872894</v>
      </c>
      <c r="KC53" s="7">
        <v>10657705536.497757</v>
      </c>
      <c r="KD53" s="7">
        <v>7859520533899.7891</v>
      </c>
      <c r="KE53" s="7">
        <v>3635573611967.4063</v>
      </c>
      <c r="KF53" s="7">
        <v>3172945644.5584998</v>
      </c>
      <c r="KG53" s="7">
        <v>341105009515.33344</v>
      </c>
      <c r="KH53" s="7">
        <v>5642178579.5843801</v>
      </c>
      <c r="KI53" s="7">
        <v>22583157894.736843</v>
      </c>
      <c r="KJ53" s="7">
        <v>5141956777199.4121</v>
      </c>
      <c r="KK53" s="7">
        <v>943000000</v>
      </c>
      <c r="KL53" s="7">
        <v>1354032869496.3245</v>
      </c>
      <c r="KM53" s="7">
        <v>369435481.36243463</v>
      </c>
      <c r="KN53" s="7">
        <v>2041877081506.7991</v>
      </c>
      <c r="KO53" s="7">
        <v>1361111020590.4683</v>
      </c>
      <c r="KP53" s="7">
        <v>22157948396.20422</v>
      </c>
      <c r="KQ53" s="7">
        <v>44050929160.26268</v>
      </c>
      <c r="KR53" s="7">
        <v>771876943465.61646</v>
      </c>
      <c r="KS53" s="7">
        <v>31823518.620436624</v>
      </c>
      <c r="KT53" s="7">
        <v>31407908612.094299</v>
      </c>
      <c r="KU53" s="7">
        <v>20179411062.934044</v>
      </c>
      <c r="KV53" s="7">
        <v>136013155905.03554</v>
      </c>
      <c r="KW53" s="7">
        <v>15772171277711.641</v>
      </c>
      <c r="KX53" s="7">
        <v>40284481661.872551</v>
      </c>
      <c r="KY53" s="7">
        <v>14964372000000</v>
      </c>
      <c r="KZ53" s="7">
        <v>39332770928.942551</v>
      </c>
      <c r="LA53" s="7">
        <v>681225962.96296287</v>
      </c>
      <c r="LB53" s="7">
        <v>393190682070.49115</v>
      </c>
      <c r="LD53" s="7">
        <v>4339000000</v>
      </c>
      <c r="LE53" s="7">
        <v>115931749697.24118</v>
      </c>
      <c r="LF53" s="7">
        <v>700804286.22435391</v>
      </c>
      <c r="LG53" s="7">
        <v>65906150720610.195</v>
      </c>
      <c r="LH53" s="7">
        <v>643056627.69078326</v>
      </c>
      <c r="LI53" s="7">
        <v>5829933774.8344383</v>
      </c>
      <c r="LJ53" s="7">
        <v>30906749533.221001</v>
      </c>
      <c r="LK53" s="7">
        <v>375349396273.83484</v>
      </c>
      <c r="LL53" s="7">
        <v>20265556273.581955</v>
      </c>
      <c r="LM53" s="7">
        <v>10052045200</v>
      </c>
    </row>
    <row r="54" spans="1:325" s="7" customFormat="1" x14ac:dyDescent="0.3">
      <c r="A54" s="7" t="s">
        <v>166</v>
      </c>
      <c r="B54" s="7" t="s">
        <v>63</v>
      </c>
      <c r="AG54" s="7">
        <v>40315847383.719719</v>
      </c>
      <c r="AH54" s="7">
        <v>29557058174.169693</v>
      </c>
      <c r="AI54" s="7">
        <v>34451993226.034668</v>
      </c>
      <c r="AJ54" s="7">
        <v>40452245779.1651</v>
      </c>
      <c r="AK54" s="7">
        <v>47364869195.761681</v>
      </c>
      <c r="AL54" s="7">
        <v>59537113790.504898</v>
      </c>
      <c r="AM54" s="7">
        <v>66775046785.435364</v>
      </c>
      <c r="AN54" s="7">
        <v>61621364981.418739</v>
      </c>
      <c r="AO54" s="7">
        <v>66372594575.170692</v>
      </c>
      <c r="AP54" s="7">
        <v>64719461254.527145</v>
      </c>
      <c r="AQ54" s="7">
        <v>61474265134.536407</v>
      </c>
      <c r="AR54" s="7">
        <v>67375623427.464203</v>
      </c>
      <c r="AS54" s="7">
        <v>81696651658.898071</v>
      </c>
      <c r="AT54" s="7">
        <v>99300329682.016373</v>
      </c>
      <c r="AU54" s="7">
        <v>118976023159.7133</v>
      </c>
      <c r="AV54" s="7">
        <v>135990215966.67418</v>
      </c>
      <c r="AW54" s="7">
        <v>155213006071.97861</v>
      </c>
      <c r="AX54" s="7">
        <v>188818155388.12537</v>
      </c>
      <c r="AY54" s="7">
        <v>235204812643.14627</v>
      </c>
      <c r="AZ54" s="7">
        <v>205729790694.01459</v>
      </c>
      <c r="BA54" s="7">
        <v>207016402026.36368</v>
      </c>
      <c r="BB54" s="7">
        <v>227948349666.35385</v>
      </c>
      <c r="BC54" s="7">
        <v>207376427020.8147</v>
      </c>
      <c r="BD54" s="7">
        <v>209402444996.10422</v>
      </c>
      <c r="BE54" s="7">
        <v>207818330723.83475</v>
      </c>
      <c r="BF54" s="7">
        <v>185156359571.11642</v>
      </c>
      <c r="BG54" s="7">
        <v>192924593987.2951</v>
      </c>
      <c r="BI54" s="7" t="s">
        <v>55</v>
      </c>
      <c r="BJ54" s="7">
        <v>2584463687.1508379</v>
      </c>
      <c r="BK54" s="7">
        <v>17930239399.814899</v>
      </c>
      <c r="BL54" s="7">
        <v>104115923082.73726</v>
      </c>
      <c r="BM54" s="7">
        <v>12890867538.530155</v>
      </c>
      <c r="BN54" s="7">
        <v>3427022518.7656379</v>
      </c>
      <c r="BO54" s="7">
        <v>2501942770389.9731</v>
      </c>
      <c r="BP54" s="7">
        <v>350908390046.35815</v>
      </c>
      <c r="BQ54" s="7">
        <v>530163281574.65753</v>
      </c>
      <c r="BR54" s="7">
        <v>10142111334.496105</v>
      </c>
      <c r="BS54" s="7">
        <v>574000000</v>
      </c>
      <c r="BT54" s="7">
        <v>1141865444.4444444</v>
      </c>
      <c r="BU54" s="7">
        <v>1390557034407.9661</v>
      </c>
      <c r="BV54" s="7">
        <v>429037361514.40906</v>
      </c>
      <c r="BW54" s="7">
        <v>65951627200.202614</v>
      </c>
      <c r="BX54" s="7">
        <v>2355652125.8518443</v>
      </c>
      <c r="BY54" s="7">
        <v>527008036846.81085</v>
      </c>
      <c r="BZ54" s="7">
        <v>7814081155.6498775</v>
      </c>
      <c r="CA54" s="7">
        <v>10724061338.587368</v>
      </c>
      <c r="CB54" s="7">
        <v>128637938711.3856</v>
      </c>
      <c r="CC54" s="7">
        <v>57418391041.592606</v>
      </c>
      <c r="CD54" s="7">
        <v>29157446808.510639</v>
      </c>
      <c r="CE54" s="7">
        <v>7890000000</v>
      </c>
      <c r="CF54" s="7">
        <v>18629346790.816692</v>
      </c>
      <c r="CG54" s="7">
        <v>61762341356.899612</v>
      </c>
      <c r="CH54" s="7">
        <v>1486712300</v>
      </c>
      <c r="CI54" s="7">
        <v>5550771000</v>
      </c>
      <c r="CJ54" s="7">
        <v>23963033443.851803</v>
      </c>
      <c r="CK54" s="7">
        <v>2616201578192.2524</v>
      </c>
      <c r="CL54" s="7">
        <v>4358900000</v>
      </c>
      <c r="CM54" s="7">
        <v>18525319977.740677</v>
      </c>
      <c r="CN54" s="7">
        <v>1820207625.8021665</v>
      </c>
      <c r="CO54" s="7">
        <v>15682926890.03261</v>
      </c>
      <c r="CP54" s="7">
        <v>2212699746.8137679</v>
      </c>
      <c r="CQ54" s="7">
        <v>1788647906047.7568</v>
      </c>
      <c r="CR54" s="7">
        <v>1446220607413.3416</v>
      </c>
      <c r="CS54" s="7">
        <v>696278717728.13684</v>
      </c>
      <c r="CU54" s="7">
        <v>252251992029.44171</v>
      </c>
      <c r="CV54" s="7">
        <v>7572554360442.6221</v>
      </c>
      <c r="CW54" s="7">
        <v>25381616734.069263</v>
      </c>
      <c r="CX54" s="7">
        <v>26587311527.571064</v>
      </c>
      <c r="CY54" s="7">
        <v>23849009737.666897</v>
      </c>
      <c r="CZ54" s="7">
        <v>14425607224.168041</v>
      </c>
      <c r="DA54" s="7">
        <v>335415156702.18616</v>
      </c>
      <c r="DB54" s="7">
        <v>586281766.75996983</v>
      </c>
      <c r="DC54" s="7">
        <v>1864824080.6925581</v>
      </c>
      <c r="DD54" s="7">
        <v>42262697840.384987</v>
      </c>
      <c r="DE54" s="7">
        <v>65739442150.881294</v>
      </c>
      <c r="DF54" s="7">
        <v>68990000000</v>
      </c>
      <c r="DI54" s="7">
        <v>27427161523.491798</v>
      </c>
      <c r="DJ54" s="7">
        <v>227948349666.35385</v>
      </c>
      <c r="DK54" s="7">
        <v>3757698281117.5537</v>
      </c>
      <c r="DL54" s="7">
        <v>1239144501.7752545</v>
      </c>
      <c r="DM54" s="7">
        <v>500988407.4074074</v>
      </c>
      <c r="DN54" s="7">
        <v>344003209695.60602</v>
      </c>
      <c r="DO54" s="7">
        <v>57746684847.089844</v>
      </c>
      <c r="DP54" s="7">
        <v>200013051408.11566</v>
      </c>
      <c r="DQ54" s="7">
        <v>9625670980492.2734</v>
      </c>
      <c r="DR54" s="7">
        <v>9567687630587.5918</v>
      </c>
      <c r="DS54" s="7">
        <v>19633645544446.762</v>
      </c>
      <c r="DT54" s="7">
        <v>3871963192958.709</v>
      </c>
      <c r="DU54" s="7">
        <v>23146206945497.371</v>
      </c>
      <c r="DV54" s="7">
        <v>79276664000</v>
      </c>
      <c r="DW54" s="7">
        <v>236001858960.01514</v>
      </c>
      <c r="DX54" s="7">
        <v>13622723195115.414</v>
      </c>
      <c r="DY54" s="7">
        <v>2607739837.3983741</v>
      </c>
      <c r="DZ54" s="7">
        <v>1488017213511.011</v>
      </c>
      <c r="EA54" s="7">
        <v>23170239900.765354</v>
      </c>
      <c r="EB54" s="7">
        <v>31952763089.330025</v>
      </c>
      <c r="EC54" s="7">
        <v>18340538607136.145</v>
      </c>
      <c r="ED54" s="7">
        <v>694812711849.71179</v>
      </c>
      <c r="EE54" s="7">
        <v>273674236772.815</v>
      </c>
      <c r="EF54" s="7">
        <v>3774530615.6591568</v>
      </c>
      <c r="EG54" s="7">
        <v>2862680142625.1445</v>
      </c>
      <c r="EH54" s="7">
        <v>2468748767.9772048</v>
      </c>
      <c r="EI54" s="7">
        <v>310287500.00000006</v>
      </c>
      <c r="EJ54" s="7">
        <v>18186478119.958183</v>
      </c>
      <c r="EK54" s="7">
        <v>2608824654243.5869</v>
      </c>
      <c r="EL54" s="7">
        <v>14434619982.211679</v>
      </c>
      <c r="EM54" s="7">
        <v>39566292432.861488</v>
      </c>
      <c r="EO54" s="7">
        <v>5067360009.3919649</v>
      </c>
      <c r="EP54" s="7">
        <v>904256643.41598368</v>
      </c>
      <c r="EQ54" s="7">
        <v>1105497854.7939765</v>
      </c>
      <c r="ER54" s="7">
        <v>21329395900.871029</v>
      </c>
      <c r="ES54" s="7">
        <v>287797822093.17767</v>
      </c>
      <c r="ET54" s="7">
        <v>778648666.66666663</v>
      </c>
      <c r="EU54" s="7">
        <v>2515245776.4449496</v>
      </c>
      <c r="EV54" s="7">
        <v>47654841112.852264</v>
      </c>
      <c r="EW54" s="7">
        <v>4928000000</v>
      </c>
      <c r="EX54" s="7">
        <v>2576602497.3347874</v>
      </c>
      <c r="EY54" s="7">
        <v>48762979397332.469</v>
      </c>
      <c r="EZ54" s="7">
        <v>248513617677.28674</v>
      </c>
      <c r="FA54" s="7">
        <v>17710275997.443745</v>
      </c>
      <c r="FB54" s="7">
        <v>518080704387.58508</v>
      </c>
      <c r="FC54" s="7">
        <v>62236751773.049652</v>
      </c>
      <c r="FD54" s="7">
        <v>7516834160.2527666</v>
      </c>
      <c r="FE54" s="7">
        <v>140091591852.97556</v>
      </c>
      <c r="FF54" s="7">
        <v>23607619466961.73</v>
      </c>
      <c r="FG54" s="7">
        <v>25246476428292.527</v>
      </c>
      <c r="FH54" s="7">
        <v>1639584122424.1987</v>
      </c>
      <c r="FI54" s="7">
        <v>802831759834.01025</v>
      </c>
      <c r="FJ54" s="7">
        <v>892969107923.09436</v>
      </c>
      <c r="FK54" s="7">
        <v>829706713781.06677</v>
      </c>
      <c r="FL54" s="7">
        <v>6066454093.8952093</v>
      </c>
      <c r="FM54" s="7">
        <v>1823049927772.0461</v>
      </c>
      <c r="FO54" s="7">
        <v>240590736123.31458</v>
      </c>
      <c r="FP54" s="7">
        <v>592037800186.86536</v>
      </c>
      <c r="FQ54" s="7">
        <v>185749664444.44446</v>
      </c>
      <c r="FR54" s="7">
        <v>14674650434.675663</v>
      </c>
      <c r="FS54" s="7">
        <v>261374751963.33249</v>
      </c>
      <c r="FT54" s="7">
        <v>2276292459232.7783</v>
      </c>
      <c r="FU54" s="7">
        <v>14440457548.680037</v>
      </c>
      <c r="FV54" s="7">
        <v>28840263380.281693</v>
      </c>
      <c r="FW54" s="7">
        <v>6157459594823.7168</v>
      </c>
      <c r="FX54" s="7">
        <v>192626507971.58383</v>
      </c>
      <c r="FY54" s="7">
        <v>41953433591.410057</v>
      </c>
      <c r="FZ54" s="7">
        <v>6197766118.5985575</v>
      </c>
      <c r="GA54" s="7">
        <v>12829541141.017519</v>
      </c>
      <c r="GB54" s="7">
        <v>177142135.12119645</v>
      </c>
      <c r="GC54" s="7">
        <v>753225962.96296287</v>
      </c>
      <c r="GD54" s="7">
        <v>1202463682633.8474</v>
      </c>
      <c r="GE54" s="7">
        <v>154027536231.88403</v>
      </c>
      <c r="GF54" s="7">
        <v>5604881793369.7832</v>
      </c>
      <c r="GG54" s="7">
        <v>8261299199.6816959</v>
      </c>
      <c r="GH54" s="7">
        <v>40078938640.132668</v>
      </c>
      <c r="GI54" s="7">
        <v>1545400000</v>
      </c>
      <c r="GJ54" s="7">
        <v>34699395523.607254</v>
      </c>
      <c r="GK54" s="7">
        <v>1280623888.8888888</v>
      </c>
      <c r="GL54" s="7">
        <v>6063818698406.5957</v>
      </c>
      <c r="GM54" s="7">
        <v>750266890616.88379</v>
      </c>
      <c r="GN54" s="7">
        <v>327276455418.72772</v>
      </c>
      <c r="GO54" s="7">
        <v>5739977477.4774771</v>
      </c>
      <c r="GP54" s="7">
        <v>65292741296.538155</v>
      </c>
      <c r="GQ54" s="7">
        <v>5271066216374.7617</v>
      </c>
      <c r="GR54" s="7">
        <v>24424596002573.699</v>
      </c>
      <c r="GS54" s="7">
        <v>2791545696.3748469</v>
      </c>
      <c r="GT54" s="7">
        <v>16461624017477.947</v>
      </c>
      <c r="GU54" s="7">
        <v>43476878139.25769</v>
      </c>
      <c r="GV54" s="7">
        <v>60004630234.413452</v>
      </c>
      <c r="GW54" s="7">
        <v>28223552824.750847</v>
      </c>
      <c r="GX54" s="7">
        <v>36709860068.344513</v>
      </c>
      <c r="GZ54" s="7">
        <v>101370474295.10872</v>
      </c>
      <c r="HA54" s="7">
        <v>6074884388.5893745</v>
      </c>
      <c r="HB54" s="7">
        <v>7015206498.2195482</v>
      </c>
      <c r="HC54" s="7">
        <v>9892702357.566906</v>
      </c>
      <c r="HD54" s="7">
        <v>2449576516.9154911</v>
      </c>
      <c r="HE54" s="7">
        <v>3291238768813.2646</v>
      </c>
      <c r="HF54" s="7">
        <v>1171187519660.6377</v>
      </c>
      <c r="HG54" s="7">
        <v>172674900</v>
      </c>
      <c r="HH54" s="7">
        <v>24158308272825.262</v>
      </c>
      <c r="HI54" s="7">
        <v>10494632699.385948</v>
      </c>
      <c r="HJ54" s="7">
        <v>12978107560.598228</v>
      </c>
      <c r="HK54" s="7">
        <v>9500001983.3793297</v>
      </c>
      <c r="HL54" s="7">
        <v>59977326085.990768</v>
      </c>
      <c r="HM54" s="7">
        <v>1577443963809.8491</v>
      </c>
      <c r="HN54" s="7">
        <v>4538198498.7489576</v>
      </c>
      <c r="HO54" s="7">
        <v>10409797610.349867</v>
      </c>
      <c r="HP54" s="7">
        <v>733000000</v>
      </c>
      <c r="HQ54" s="7">
        <v>13131168011.806961</v>
      </c>
      <c r="HR54" s="7">
        <v>5179689613.506175</v>
      </c>
      <c r="HS54" s="7">
        <v>11518393367.240299</v>
      </c>
      <c r="HT54" s="7">
        <v>8003300198.3016586</v>
      </c>
      <c r="HU54" s="7">
        <v>297951960784.31372</v>
      </c>
      <c r="HV54" s="7">
        <v>17312124677047.76</v>
      </c>
      <c r="HW54" s="7">
        <v>12409629835.699825</v>
      </c>
      <c r="HY54" s="7">
        <v>6409169889.5089092</v>
      </c>
      <c r="HZ54" s="7">
        <v>411743801711.64197</v>
      </c>
      <c r="IA54" s="7">
        <v>9774316692.1598454</v>
      </c>
      <c r="IB54" s="7">
        <v>893757287201.68835</v>
      </c>
      <c r="IC54" s="7">
        <v>498156756965.08148</v>
      </c>
      <c r="ID54" s="7">
        <v>18913574370.76004</v>
      </c>
      <c r="IE54" s="7">
        <v>72751801.046087041</v>
      </c>
      <c r="IF54" s="7">
        <v>168461998741.29498</v>
      </c>
      <c r="IG54" s="7">
        <v>47907103635329.813</v>
      </c>
      <c r="IH54" s="7">
        <v>67937307405.121971</v>
      </c>
      <c r="II54" s="7">
        <v>396019011152.0954</v>
      </c>
      <c r="IJ54" s="7">
        <v>213587413183.99557</v>
      </c>
      <c r="IK54" s="7">
        <v>34373820500</v>
      </c>
      <c r="IL54" s="7">
        <v>171761737046.58508</v>
      </c>
      <c r="IM54" s="7">
        <v>224143083706.77698</v>
      </c>
      <c r="IN54" s="7">
        <v>199900000.00000003</v>
      </c>
      <c r="IO54" s="7">
        <v>12873049346.267397</v>
      </c>
      <c r="IP54" s="7">
        <v>528819945375.3761</v>
      </c>
      <c r="IQ54" s="7">
        <v>1162386942622.4316</v>
      </c>
      <c r="IR54" s="7">
        <v>100351670000</v>
      </c>
      <c r="IT54" s="7">
        <v>244895101712.45135</v>
      </c>
      <c r="IU54" s="7">
        <v>25099681460.894257</v>
      </c>
      <c r="IV54" s="7">
        <v>10465400000</v>
      </c>
      <c r="IW54" s="7">
        <v>7588040251.8274841</v>
      </c>
      <c r="IX54" s="7">
        <v>45507579610296.719</v>
      </c>
      <c r="IZ54" s="7">
        <v>167775274725.27472</v>
      </c>
      <c r="JA54" s="7">
        <v>185362855081.02081</v>
      </c>
      <c r="JB54" s="7">
        <v>2031768558635.8503</v>
      </c>
      <c r="JC54" s="7">
        <v>6491683831.5094032</v>
      </c>
      <c r="JD54" s="7">
        <v>2271681618877.2578</v>
      </c>
      <c r="JE54" s="7">
        <v>671238840108.22937</v>
      </c>
      <c r="JF54" s="7">
        <v>67327289319.732994</v>
      </c>
      <c r="JG54" s="7">
        <v>14368348214.202364</v>
      </c>
      <c r="JH54" s="7">
        <v>275599459373.50928</v>
      </c>
      <c r="JI54" s="7">
        <v>886498370.69608569</v>
      </c>
      <c r="JJ54" s="7">
        <v>2942546781.0454803</v>
      </c>
      <c r="JK54" s="7">
        <v>23139040000.000004</v>
      </c>
      <c r="JN54" s="7">
        <v>46466728666.610313</v>
      </c>
      <c r="JO54" s="7">
        <v>1531532869537.5208</v>
      </c>
      <c r="JP54" s="7">
        <v>17826697892.271664</v>
      </c>
      <c r="JQ54" s="7">
        <v>1532598528787.8838</v>
      </c>
      <c r="JR54" s="7">
        <v>469287734302.83014</v>
      </c>
      <c r="JS54" s="7">
        <v>233213522.64534822</v>
      </c>
      <c r="JT54" s="7">
        <v>4422276621.7870255</v>
      </c>
      <c r="JU54" s="7">
        <v>98181259740.091858</v>
      </c>
      <c r="JV54" s="7">
        <v>51290792018.107376</v>
      </c>
      <c r="JW54" s="7">
        <v>563109663291.17725</v>
      </c>
      <c r="JX54" s="7">
        <v>4820499498.1820936</v>
      </c>
      <c r="JZ54" s="7">
        <v>1065826669.8974236</v>
      </c>
      <c r="KC54" s="7">
        <v>12156380425.082458</v>
      </c>
      <c r="KD54" s="7">
        <v>9607063801205.7832</v>
      </c>
      <c r="KE54" s="7">
        <v>4400783138334.083</v>
      </c>
      <c r="KF54" s="7">
        <v>3756023159.9599977</v>
      </c>
      <c r="KG54" s="7">
        <v>370818747396.83258</v>
      </c>
      <c r="KH54" s="7">
        <v>6522732202.5074825</v>
      </c>
      <c r="KI54" s="7">
        <v>29233333333.333332</v>
      </c>
      <c r="KJ54" s="7">
        <v>5863434327505.3057</v>
      </c>
      <c r="KK54" s="7">
        <v>1148000000</v>
      </c>
      <c r="KL54" s="7">
        <v>1566983828956.6145</v>
      </c>
      <c r="KM54" s="7">
        <v>423015937.99465102</v>
      </c>
      <c r="KN54" s="7">
        <v>2271681618877.2578</v>
      </c>
      <c r="KO54" s="7">
        <v>1532598528787.8838</v>
      </c>
      <c r="KP54" s="7">
        <v>25433011405.30167</v>
      </c>
      <c r="KQ54" s="7">
        <v>45810626509.447365</v>
      </c>
      <c r="KR54" s="7">
        <v>832546462299.56445</v>
      </c>
      <c r="KS54" s="7">
        <v>39312016.50335224</v>
      </c>
      <c r="KT54" s="7">
        <v>33878631649.415691</v>
      </c>
      <c r="KU54" s="7">
        <v>20508595015.45055</v>
      </c>
      <c r="KV54" s="7">
        <v>163159671670.26456</v>
      </c>
      <c r="KW54" s="7">
        <v>18884745299009.273</v>
      </c>
      <c r="KX54" s="7">
        <v>47962439293.369652</v>
      </c>
      <c r="KY54" s="7">
        <v>15517926000000</v>
      </c>
      <c r="KZ54" s="7">
        <v>45915191189.323669</v>
      </c>
      <c r="LA54" s="7">
        <v>676129407.4074074</v>
      </c>
      <c r="LB54" s="7">
        <v>316482190800.36377</v>
      </c>
      <c r="LD54" s="7">
        <v>4239000000</v>
      </c>
      <c r="LE54" s="7">
        <v>135539487317.00777</v>
      </c>
      <c r="LF54" s="7">
        <v>792149700.67911637</v>
      </c>
      <c r="LG54" s="7">
        <v>73241717918435.484</v>
      </c>
      <c r="LH54" s="7">
        <v>739777274.1278379</v>
      </c>
      <c r="LI54" s="7">
        <v>6649291075.8965797</v>
      </c>
      <c r="LJ54" s="7">
        <v>32726417878.391018</v>
      </c>
      <c r="LK54" s="7">
        <v>416418862155.8717</v>
      </c>
      <c r="LL54" s="7">
        <v>23460098339.745308</v>
      </c>
      <c r="LM54" s="7">
        <v>12071733500</v>
      </c>
    </row>
    <row r="55" spans="1:325" s="7" customFormat="1" x14ac:dyDescent="0.3">
      <c r="A55" s="7" t="s">
        <v>168</v>
      </c>
      <c r="B55" s="7" t="s">
        <v>63</v>
      </c>
      <c r="M55" s="7">
        <v>215021806498.15637</v>
      </c>
      <c r="N55" s="7">
        <v>249039217364.63504</v>
      </c>
      <c r="O55" s="7">
        <v>298667219346.13257</v>
      </c>
      <c r="P55" s="7">
        <v>396866742553.96997</v>
      </c>
      <c r="Q55" s="7">
        <v>443618642959.71582</v>
      </c>
      <c r="R55" s="7">
        <v>488780155338.26215</v>
      </c>
      <c r="S55" s="7">
        <v>517787921003.57306</v>
      </c>
      <c r="T55" s="7">
        <v>598226205424.07141</v>
      </c>
      <c r="U55" s="7">
        <v>737668356280.42847</v>
      </c>
      <c r="V55" s="7">
        <v>878010536975.77625</v>
      </c>
      <c r="W55" s="7">
        <v>946695355820.95972</v>
      </c>
      <c r="X55" s="7">
        <v>797443405711.81311</v>
      </c>
      <c r="Y55" s="7">
        <v>773638200773.75684</v>
      </c>
      <c r="Z55" s="7">
        <v>767768378016.08569</v>
      </c>
      <c r="AA55" s="7">
        <v>722367608343.06921</v>
      </c>
      <c r="AB55" s="7">
        <v>729763282952.43152</v>
      </c>
      <c r="AC55" s="7">
        <v>1042300769791.9481</v>
      </c>
      <c r="AD55" s="7">
        <v>1293264353318.8247</v>
      </c>
      <c r="AE55" s="7">
        <v>1395931548502.0603</v>
      </c>
      <c r="AF55" s="7">
        <v>1393674332154.3743</v>
      </c>
      <c r="AG55" s="7">
        <v>1764967948916.5962</v>
      </c>
      <c r="AH55" s="7">
        <v>1861873895109.0159</v>
      </c>
      <c r="AI55" s="7">
        <v>2123130870381.9663</v>
      </c>
      <c r="AJ55" s="7">
        <v>2068555542410.9783</v>
      </c>
      <c r="AK55" s="7">
        <v>2205966011811.498</v>
      </c>
      <c r="AL55" s="7">
        <v>2591620035485.1919</v>
      </c>
      <c r="AM55" s="7">
        <v>2503665193657.3955</v>
      </c>
      <c r="AN55" s="7">
        <v>2218689375140.9878</v>
      </c>
      <c r="AO55" s="7">
        <v>2243225519617.6504</v>
      </c>
      <c r="AP55" s="7">
        <v>2199957383336.8848</v>
      </c>
      <c r="AQ55" s="7">
        <v>1949953934033.5361</v>
      </c>
      <c r="AR55" s="7">
        <v>1950648769574.9441</v>
      </c>
      <c r="AS55" s="7">
        <v>2079136081309.9944</v>
      </c>
      <c r="AT55" s="7">
        <v>2505733634311.5122</v>
      </c>
      <c r="AU55" s="7">
        <v>2819245095604.6685</v>
      </c>
      <c r="AV55" s="7">
        <v>2861410272354.1846</v>
      </c>
      <c r="AW55" s="7">
        <v>3002446368084.3057</v>
      </c>
      <c r="AX55" s="7">
        <v>3439953462907.1992</v>
      </c>
      <c r="AY55" s="7">
        <v>3752365607148.0884</v>
      </c>
      <c r="AZ55" s="7">
        <v>3418005001389.2749</v>
      </c>
      <c r="BA55" s="7">
        <v>3417094562648.9463</v>
      </c>
      <c r="BB55" s="7">
        <v>3757698281117.5537</v>
      </c>
      <c r="BC55" s="7">
        <v>3543983909148.0068</v>
      </c>
      <c r="BD55" s="7">
        <v>3752513503278.4097</v>
      </c>
      <c r="BE55" s="7">
        <v>3879276587198.9058</v>
      </c>
      <c r="BF55" s="7">
        <v>3363599907529.7798</v>
      </c>
      <c r="BG55" s="7">
        <v>3466756880460.6157</v>
      </c>
      <c r="BI55" s="7" t="s">
        <v>56</v>
      </c>
      <c r="BK55" s="7">
        <v>20536542736.729668</v>
      </c>
      <c r="BL55" s="7">
        <v>115398371427.67314</v>
      </c>
      <c r="BM55" s="7">
        <v>12319784787.298746</v>
      </c>
      <c r="BN55" s="7">
        <v>3146151869.4590774</v>
      </c>
      <c r="BO55" s="7">
        <v>2740536188974.1753</v>
      </c>
      <c r="BP55" s="7">
        <v>374817974113.47583</v>
      </c>
      <c r="BQ55" s="7">
        <v>545982375701.12799</v>
      </c>
      <c r="BR55" s="7">
        <v>10619320048.585737</v>
      </c>
      <c r="BS55" s="7">
        <v>644000000</v>
      </c>
      <c r="BT55" s="7">
        <v>1216045777.7777779</v>
      </c>
      <c r="BU55" s="7">
        <v>1538194473087.2344</v>
      </c>
      <c r="BV55" s="7">
        <v>407451583084.23871</v>
      </c>
      <c r="BW55" s="7">
        <v>69684317718.940933</v>
      </c>
      <c r="BX55" s="7">
        <v>2472384906.9979353</v>
      </c>
      <c r="BY55" s="7">
        <v>497884088082.65094</v>
      </c>
      <c r="BZ55" s="7">
        <v>8152554487.3132086</v>
      </c>
      <c r="CA55" s="7">
        <v>11166061507.802425</v>
      </c>
      <c r="CB55" s="7">
        <v>133355749482.47754</v>
      </c>
      <c r="CC55" s="7">
        <v>53903028252.299606</v>
      </c>
      <c r="CD55" s="7">
        <v>30749308510.638298</v>
      </c>
      <c r="CE55" s="7">
        <v>8399000000</v>
      </c>
      <c r="CF55" s="7">
        <v>17207367625.804756</v>
      </c>
      <c r="CG55" s="7">
        <v>65685903833.083824</v>
      </c>
      <c r="CH55" s="7">
        <v>1573618750.0000002</v>
      </c>
      <c r="CI55" s="7">
        <v>5537537000</v>
      </c>
      <c r="CJ55" s="7">
        <v>27084497539.797394</v>
      </c>
      <c r="CK55" s="7">
        <v>2465188674415.0322</v>
      </c>
      <c r="CL55" s="7">
        <v>4332149999.999999</v>
      </c>
      <c r="CM55" s="7">
        <v>19048495518.565941</v>
      </c>
      <c r="CN55" s="7">
        <v>1823692109.6165216</v>
      </c>
      <c r="CO55" s="7">
        <v>14686278713.518919</v>
      </c>
      <c r="CP55" s="7">
        <v>2184183758.31567</v>
      </c>
      <c r="CQ55" s="7">
        <v>1824288757447.5667</v>
      </c>
      <c r="CR55" s="7">
        <v>1350778814230.2087</v>
      </c>
      <c r="CS55" s="7">
        <v>665054050620.78516</v>
      </c>
      <c r="CU55" s="7">
        <v>267122320056.70221</v>
      </c>
      <c r="CV55" s="7">
        <v>8560546868811.6855</v>
      </c>
      <c r="CW55" s="7">
        <v>27040562587.177055</v>
      </c>
      <c r="CX55" s="7">
        <v>26472056037.769592</v>
      </c>
      <c r="CY55" s="7">
        <v>27463220380.005379</v>
      </c>
      <c r="CZ55" s="7">
        <v>13677930123.591871</v>
      </c>
      <c r="DA55" s="7">
        <v>369659700375.51984</v>
      </c>
      <c r="DB55" s="7">
        <v>570865941.22939539</v>
      </c>
      <c r="DC55" s="7">
        <v>1751888561.7274745</v>
      </c>
      <c r="DD55" s="7">
        <v>46473128285.558899</v>
      </c>
      <c r="DE55" s="7">
        <v>67860562821.063545</v>
      </c>
      <c r="DF55" s="7">
        <v>73141000000</v>
      </c>
      <c r="DI55" s="7">
        <v>25012206090.196583</v>
      </c>
      <c r="DJ55" s="7">
        <v>207376427020.8147</v>
      </c>
      <c r="DK55" s="7">
        <v>3543983909148.0068</v>
      </c>
      <c r="DL55" s="7">
        <v>1353632941.5206981</v>
      </c>
      <c r="DM55" s="7">
        <v>485905592.59259254</v>
      </c>
      <c r="DN55" s="7">
        <v>327148899962.14563</v>
      </c>
      <c r="DO55" s="7">
        <v>60613645121.352867</v>
      </c>
      <c r="DP55" s="7">
        <v>209047389309.48206</v>
      </c>
      <c r="DQ55" s="7">
        <v>10738149376011.467</v>
      </c>
      <c r="DR55" s="7">
        <v>9956217405201.375</v>
      </c>
      <c r="DS55" s="7">
        <v>21013112141456.652</v>
      </c>
      <c r="DT55" s="7">
        <v>4070879223563.8647</v>
      </c>
      <c r="DU55" s="7">
        <v>22278308473166.195</v>
      </c>
      <c r="DV55" s="7">
        <v>87924544000</v>
      </c>
      <c r="DW55" s="7">
        <v>279372758361.83167</v>
      </c>
      <c r="DX55" s="7">
        <v>12637588983379.432</v>
      </c>
      <c r="DZ55" s="7">
        <v>1335945712662.2993</v>
      </c>
      <c r="EA55" s="7">
        <v>23043864510.054344</v>
      </c>
      <c r="EB55" s="7">
        <v>43310721414.082886</v>
      </c>
      <c r="EC55" s="7">
        <v>17271715977529.053</v>
      </c>
      <c r="ED55" s="7">
        <v>749211936901.16284</v>
      </c>
      <c r="EE55" s="7">
        <v>256706466091.08923</v>
      </c>
      <c r="EF55" s="7">
        <v>3972012570.5346665</v>
      </c>
      <c r="EG55" s="7">
        <v>2681416108537.3901</v>
      </c>
      <c r="EH55" s="7">
        <v>2356505419.097549</v>
      </c>
      <c r="EI55" s="7">
        <v>325835200</v>
      </c>
      <c r="EJ55" s="7">
        <v>17171447372.33342</v>
      </c>
      <c r="EK55" s="7">
        <v>2646002634059.623</v>
      </c>
      <c r="EL55" s="7">
        <v>15846474595.773029</v>
      </c>
      <c r="EM55" s="7">
        <v>41939728978.728149</v>
      </c>
      <c r="EO55" s="7">
        <v>5667229758.9878025</v>
      </c>
      <c r="EP55" s="7">
        <v>912569686.78590012</v>
      </c>
      <c r="EQ55" s="7">
        <v>995582062.34301758</v>
      </c>
      <c r="ER55" s="7">
        <v>22389627294.417862</v>
      </c>
      <c r="ES55" s="7">
        <v>245670666639.04691</v>
      </c>
      <c r="ET55" s="7">
        <v>799882148.14814806</v>
      </c>
      <c r="EU55" s="7">
        <v>2408666378.938282</v>
      </c>
      <c r="EV55" s="7">
        <v>50388454861.111122</v>
      </c>
      <c r="EW55" s="7">
        <v>5199000000</v>
      </c>
      <c r="EX55" s="7">
        <v>2851154075.9538512</v>
      </c>
      <c r="EY55" s="7">
        <v>48790077030626.203</v>
      </c>
      <c r="EZ55" s="7">
        <v>262629441493.47635</v>
      </c>
      <c r="FA55" s="7">
        <v>18528554861.014965</v>
      </c>
      <c r="FB55" s="7">
        <v>558428816750.53687</v>
      </c>
      <c r="FC55" s="7">
        <v>56485301967.420479</v>
      </c>
      <c r="FD55" s="7">
        <v>7890216507.689127</v>
      </c>
      <c r="FE55" s="7">
        <v>127321135030.07848</v>
      </c>
      <c r="FF55" s="7">
        <v>25002131468353.352</v>
      </c>
      <c r="FG55" s="7">
        <v>26768123727679.57</v>
      </c>
      <c r="FH55" s="7">
        <v>1768118438213.6057</v>
      </c>
      <c r="FI55" s="7">
        <v>883071662424.87927</v>
      </c>
      <c r="FJ55" s="7">
        <v>917869910105.74915</v>
      </c>
      <c r="FK55" s="7">
        <v>875853724368.38</v>
      </c>
      <c r="FL55" s="7">
        <v>6433357030.0157976</v>
      </c>
      <c r="FM55" s="7">
        <v>1827637859136.2344</v>
      </c>
      <c r="FO55" s="7">
        <v>225819189160.68552</v>
      </c>
      <c r="FP55" s="7">
        <v>587209369682.67017</v>
      </c>
      <c r="FQ55" s="7">
        <v>218000986222.63867</v>
      </c>
      <c r="FR55" s="7">
        <v>14218575093.023985</v>
      </c>
      <c r="FS55" s="7">
        <v>257641795689.72223</v>
      </c>
      <c r="FT55" s="7">
        <v>2072823111961.1003</v>
      </c>
      <c r="FU55" s="7">
        <v>14802430172.539095</v>
      </c>
      <c r="FV55" s="7">
        <v>30937277605.633804</v>
      </c>
      <c r="FW55" s="7">
        <v>6203213121334.1221</v>
      </c>
      <c r="FX55" s="7">
        <v>207998568865.78928</v>
      </c>
      <c r="FY55" s="7">
        <v>50412754821.979515</v>
      </c>
      <c r="FZ55" s="7">
        <v>6605139933.4106312</v>
      </c>
      <c r="GA55" s="7">
        <v>14038383450.194496</v>
      </c>
      <c r="GB55" s="7">
        <v>188045661.62766618</v>
      </c>
      <c r="GC55" s="7">
        <v>734462666.66666651</v>
      </c>
      <c r="GD55" s="7">
        <v>1222807284485.3149</v>
      </c>
      <c r="GE55" s="7">
        <v>174070025008.93173</v>
      </c>
      <c r="GF55" s="7">
        <v>5639788774858.5869</v>
      </c>
      <c r="GG55" s="7">
        <v>10191367558.27084</v>
      </c>
      <c r="GH55" s="7">
        <v>43205095854.063004</v>
      </c>
      <c r="GI55" s="7">
        <v>1735500000</v>
      </c>
      <c r="GK55" s="7">
        <v>1298815407.4074073</v>
      </c>
      <c r="GL55" s="7">
        <v>6118412887655.4453</v>
      </c>
      <c r="GM55" s="7">
        <v>796749375366.04724</v>
      </c>
      <c r="GN55" s="7">
        <v>352304788203.41425</v>
      </c>
      <c r="GO55" s="7">
        <v>5456009384.6646051</v>
      </c>
      <c r="GP55" s="7">
        <v>68434399083.410004</v>
      </c>
      <c r="GQ55" s="7">
        <v>5526562820088.1133</v>
      </c>
      <c r="GR55" s="7">
        <v>25968368047735.109</v>
      </c>
      <c r="GS55" s="7">
        <v>2678243067.385066</v>
      </c>
      <c r="GT55" s="7">
        <v>17588592849125.434</v>
      </c>
      <c r="GU55" s="7">
        <v>42847900765.806458</v>
      </c>
      <c r="GV55" s="7">
        <v>56677961787.071655</v>
      </c>
      <c r="GW55" s="7">
        <v>28119996053.251122</v>
      </c>
      <c r="GX55" s="7">
        <v>43031577366.425125</v>
      </c>
      <c r="GZ55" s="7">
        <v>98266306615.363235</v>
      </c>
      <c r="HB55" s="7">
        <v>7284686576.2835016</v>
      </c>
      <c r="HC55" s="7">
        <v>9919780071.2876415</v>
      </c>
      <c r="HD55" s="7">
        <v>2518312129.0221806</v>
      </c>
      <c r="HE55" s="7">
        <v>3517290042987.4023</v>
      </c>
      <c r="HF55" s="7">
        <v>1186598324461.8247</v>
      </c>
      <c r="HG55" s="7">
        <v>185055800</v>
      </c>
      <c r="HH55" s="7">
        <v>25671457284263.586</v>
      </c>
      <c r="HI55" s="7">
        <v>9745251126.0109043</v>
      </c>
      <c r="HJ55" s="7">
        <v>12442747897.222301</v>
      </c>
      <c r="HK55" s="7">
        <v>9198987219.6602612</v>
      </c>
      <c r="HL55" s="7">
        <v>59731122170.086525</v>
      </c>
      <c r="HM55" s="7">
        <v>1668157593637.4893</v>
      </c>
      <c r="HN55" s="7">
        <v>4087724527.8170371</v>
      </c>
      <c r="HO55" s="7">
        <v>12292770631.196688</v>
      </c>
      <c r="HP55" s="7">
        <v>751000000</v>
      </c>
      <c r="HQ55" s="7">
        <v>14534278446.308725</v>
      </c>
      <c r="HR55" s="7">
        <v>5225532807.250247</v>
      </c>
      <c r="HS55" s="7">
        <v>11668685524.126455</v>
      </c>
      <c r="HT55" s="7">
        <v>6028470988.5362377</v>
      </c>
      <c r="HU55" s="7">
        <v>314442825692.82568</v>
      </c>
      <c r="HV55" s="7">
        <v>17985081294447.57</v>
      </c>
      <c r="HW55" s="7">
        <v>13016272898.903774</v>
      </c>
      <c r="HY55" s="7">
        <v>6942209594.5543337</v>
      </c>
      <c r="HZ55" s="7">
        <v>460953836444.36426</v>
      </c>
      <c r="IA55" s="7">
        <v>10532001129.669975</v>
      </c>
      <c r="IB55" s="7">
        <v>828946812396.78809</v>
      </c>
      <c r="IC55" s="7">
        <v>509704856037.81696</v>
      </c>
      <c r="ID55" s="7">
        <v>18851513891.065998</v>
      </c>
      <c r="IE55" s="7">
        <v>103811958.76288657</v>
      </c>
      <c r="IF55" s="7">
        <v>176192886551.39679</v>
      </c>
      <c r="IG55" s="7">
        <v>47806877199977.977</v>
      </c>
      <c r="IH55" s="7">
        <v>76689583316.918854</v>
      </c>
      <c r="II55" s="7">
        <v>413403874820.60211</v>
      </c>
      <c r="IJ55" s="7">
        <v>224383620829.56964</v>
      </c>
      <c r="IK55" s="7">
        <v>39954761200.000008</v>
      </c>
      <c r="IL55" s="7">
        <v>192648999090.08191</v>
      </c>
      <c r="IM55" s="7">
        <v>250092093547.53156</v>
      </c>
      <c r="IN55" s="7">
        <v>214200000</v>
      </c>
      <c r="IO55" s="7">
        <v>15391629871.376463</v>
      </c>
      <c r="IP55" s="7">
        <v>500344281382.34521</v>
      </c>
      <c r="IQ55" s="7">
        <v>1277869591512.8984</v>
      </c>
      <c r="IR55" s="7">
        <v>101080738000</v>
      </c>
      <c r="IT55" s="7">
        <v>216368178659.4465</v>
      </c>
      <c r="IU55" s="7">
        <v>24595319573.754768</v>
      </c>
      <c r="IV55" s="7">
        <v>11279400000</v>
      </c>
      <c r="IW55" s="7">
        <v>8109258573.5323057</v>
      </c>
      <c r="IX55" s="7">
        <v>45431195222279.914</v>
      </c>
      <c r="IZ55" s="7">
        <v>186833516483.51648</v>
      </c>
      <c r="JA55" s="7">
        <v>171664638717.49039</v>
      </c>
      <c r="JB55" s="7">
        <v>2170143623037.6697</v>
      </c>
      <c r="JC55" s="7">
        <v>7315702176.3644209</v>
      </c>
      <c r="JD55" s="7">
        <v>2297541689398.126</v>
      </c>
      <c r="JE55" s="7">
        <v>735974843348.66394</v>
      </c>
      <c r="JF55" s="7">
        <v>68125631150.293869</v>
      </c>
      <c r="JG55" s="7">
        <v>14202389641.926189</v>
      </c>
      <c r="JH55" s="7">
        <v>289162118908.53802</v>
      </c>
      <c r="JI55" s="7">
        <v>1025125081.5749402</v>
      </c>
      <c r="JJ55" s="7">
        <v>3801862611.3641367</v>
      </c>
      <c r="JK55" s="7">
        <v>23813600000</v>
      </c>
      <c r="JN55" s="7">
        <v>40742313861.137413</v>
      </c>
      <c r="JO55" s="7">
        <v>1606784475519.5891</v>
      </c>
      <c r="JP55" s="7">
        <v>10368813559.322033</v>
      </c>
      <c r="JQ55" s="7">
        <v>1607918609335.7837</v>
      </c>
      <c r="JR55" s="7">
        <v>489309844392.05328</v>
      </c>
      <c r="JS55" s="7">
        <v>252560557.08306104</v>
      </c>
      <c r="JT55" s="7">
        <v>4980000000</v>
      </c>
      <c r="JU55" s="7">
        <v>93413992955.897171</v>
      </c>
      <c r="JV55" s="7">
        <v>46258247574.750641</v>
      </c>
      <c r="JW55" s="7">
        <v>543880647757.40405</v>
      </c>
      <c r="JX55" s="7">
        <v>4807282468.0267963</v>
      </c>
      <c r="JZ55" s="7">
        <v>1134267367.1920607</v>
      </c>
      <c r="KC55" s="7">
        <v>12368071038.736238</v>
      </c>
      <c r="KD55" s="7">
        <v>10717379224740.393</v>
      </c>
      <c r="KE55" s="7">
        <v>4571223504946.209</v>
      </c>
      <c r="KF55" s="7">
        <v>3866617462.6185365</v>
      </c>
      <c r="KG55" s="7">
        <v>397559992407.44971</v>
      </c>
      <c r="KH55" s="7">
        <v>7633049792.0932093</v>
      </c>
      <c r="KI55" s="7">
        <v>35164210526.315788</v>
      </c>
      <c r="KJ55" s="7">
        <v>5912679157970.3857</v>
      </c>
      <c r="KK55" s="7">
        <v>1293000000</v>
      </c>
      <c r="KL55" s="7">
        <v>1656868816266.8699</v>
      </c>
      <c r="KM55" s="7">
        <v>472441382.97244674</v>
      </c>
      <c r="KN55" s="7">
        <v>2297541689398.126</v>
      </c>
      <c r="KO55" s="7">
        <v>1607918609335.7837</v>
      </c>
      <c r="KP55" s="7">
        <v>25694164489.237282</v>
      </c>
      <c r="KQ55" s="7">
        <v>45044176963.954155</v>
      </c>
      <c r="KR55" s="7">
        <v>873981840596.2876</v>
      </c>
      <c r="KS55" s="7">
        <v>39875750.673017189</v>
      </c>
      <c r="KT55" s="7">
        <v>39087748240.4403</v>
      </c>
      <c r="KU55" s="7">
        <v>23516083900.401272</v>
      </c>
      <c r="KV55" s="7">
        <v>175781379051.43286</v>
      </c>
      <c r="KW55" s="7">
        <v>20141382977240.563</v>
      </c>
      <c r="KX55" s="7">
        <v>51264390121.414429</v>
      </c>
      <c r="KY55" s="7">
        <v>16155255000000</v>
      </c>
      <c r="KZ55" s="7">
        <v>51821573338.131172</v>
      </c>
      <c r="LA55" s="7">
        <v>692933740.74074066</v>
      </c>
      <c r="LB55" s="7">
        <v>381286237847.66748</v>
      </c>
      <c r="LD55" s="7">
        <v>4095000000</v>
      </c>
      <c r="LE55" s="7">
        <v>155820001920.49164</v>
      </c>
      <c r="LF55" s="7">
        <v>781702874.10605848</v>
      </c>
      <c r="LG55" s="7">
        <v>74802287630428.984</v>
      </c>
      <c r="LH55" s="7">
        <v>801152293.2806226</v>
      </c>
      <c r="LI55" s="7">
        <v>6473724784.7873573</v>
      </c>
      <c r="LJ55" s="7">
        <v>35401339869.30545</v>
      </c>
      <c r="LK55" s="7">
        <v>396327771010.96222</v>
      </c>
      <c r="LL55" s="7">
        <v>25503370699.201523</v>
      </c>
      <c r="LM55" s="7">
        <v>14058378300</v>
      </c>
    </row>
    <row r="56" spans="1:325" s="7" customFormat="1" x14ac:dyDescent="0.3">
      <c r="A56" s="7" t="s">
        <v>170</v>
      </c>
      <c r="B56" s="7" t="s">
        <v>63</v>
      </c>
      <c r="AB56" s="7">
        <v>340989527.96799475</v>
      </c>
      <c r="AD56" s="7">
        <v>373371738.28641522</v>
      </c>
      <c r="AE56" s="7">
        <v>395794538.63077521</v>
      </c>
      <c r="AF56" s="7">
        <v>409220087.10281843</v>
      </c>
      <c r="AG56" s="7">
        <v>452328087.28287596</v>
      </c>
      <c r="AH56" s="7">
        <v>462421998.52577919</v>
      </c>
      <c r="AI56" s="7">
        <v>478058304.87111819</v>
      </c>
      <c r="AJ56" s="7">
        <v>466048469.22986031</v>
      </c>
      <c r="AK56" s="7">
        <v>491689220.74487537</v>
      </c>
      <c r="AL56" s="7">
        <v>497723960.58991337</v>
      </c>
      <c r="AM56" s="7">
        <v>494004647.73437017</v>
      </c>
      <c r="AN56" s="7">
        <v>502675542.0012266</v>
      </c>
      <c r="AO56" s="7">
        <v>514267869.30075794</v>
      </c>
      <c r="AP56" s="7">
        <v>536080148.09729856</v>
      </c>
      <c r="AQ56" s="7">
        <v>551230861.85650539</v>
      </c>
      <c r="AR56" s="7">
        <v>572417440.82016194</v>
      </c>
      <c r="AS56" s="7">
        <v>591122039.60139763</v>
      </c>
      <c r="AT56" s="7">
        <v>622044665.51504886</v>
      </c>
      <c r="AU56" s="7">
        <v>666072101.77750516</v>
      </c>
      <c r="AV56" s="7">
        <v>708633194.72656584</v>
      </c>
      <c r="AW56" s="7">
        <v>768873684.03283799</v>
      </c>
      <c r="AX56" s="7">
        <v>847918929.10798383</v>
      </c>
      <c r="AY56" s="7">
        <v>999105339.26772857</v>
      </c>
      <c r="AZ56" s="7">
        <v>1049110684.724934</v>
      </c>
      <c r="BA56" s="7">
        <v>1128611700.3618031</v>
      </c>
      <c r="BB56" s="7">
        <v>1239144501.7752545</v>
      </c>
      <c r="BC56" s="7">
        <v>1353632941.5206981</v>
      </c>
      <c r="BD56" s="7">
        <v>1455000000</v>
      </c>
      <c r="BE56" s="7">
        <v>1588000000</v>
      </c>
      <c r="BF56" s="7">
        <v>1727000000</v>
      </c>
      <c r="BI56" s="7" t="s">
        <v>57</v>
      </c>
      <c r="BK56" s="7">
        <v>20046334303.966091</v>
      </c>
      <c r="BL56" s="7">
        <v>124912063308.20166</v>
      </c>
      <c r="BM56" s="7">
        <v>12781029643.593611</v>
      </c>
      <c r="BN56" s="7">
        <v>3248924588.42273</v>
      </c>
      <c r="BO56" s="7">
        <v>2838294388723.7939</v>
      </c>
      <c r="BP56" s="7">
        <v>390427289210.78558</v>
      </c>
      <c r="BQ56" s="7">
        <v>552025140252.24634</v>
      </c>
      <c r="BR56" s="7">
        <v>11121465767.406683</v>
      </c>
      <c r="BS56" s="7">
        <v>639000000</v>
      </c>
      <c r="BT56" s="7">
        <v>1195885111.1111109</v>
      </c>
      <c r="BU56" s="7">
        <v>1567178619062.2756</v>
      </c>
      <c r="BV56" s="7">
        <v>428248420485.17487</v>
      </c>
      <c r="BW56" s="7">
        <v>74164435946.462723</v>
      </c>
      <c r="BX56" s="7">
        <v>2714505634.5262928</v>
      </c>
      <c r="BY56" s="7">
        <v>520117140495.05865</v>
      </c>
      <c r="BZ56" s="7">
        <v>9156748441.4217472</v>
      </c>
      <c r="CA56" s="7">
        <v>11934606509.594362</v>
      </c>
      <c r="CB56" s="7">
        <v>149990451022.28983</v>
      </c>
      <c r="CC56" s="7">
        <v>55758744571.118347</v>
      </c>
      <c r="CD56" s="7">
        <v>32898670212.765957</v>
      </c>
      <c r="CE56" s="7">
        <v>8521999999.999999</v>
      </c>
      <c r="CF56" s="7">
        <v>18154290272.215054</v>
      </c>
      <c r="CG56" s="7">
        <v>75527537703.18364</v>
      </c>
      <c r="CH56" s="7">
        <v>1613705850</v>
      </c>
      <c r="CI56" s="7">
        <v>5573710000</v>
      </c>
      <c r="CJ56" s="7">
        <v>30659338929.088276</v>
      </c>
      <c r="CK56" s="7">
        <v>2472806919901.6743</v>
      </c>
      <c r="CL56" s="7">
        <v>4371200000</v>
      </c>
      <c r="CM56" s="7">
        <v>18093829923.273655</v>
      </c>
      <c r="CN56" s="7">
        <v>1798333725.8395367</v>
      </c>
      <c r="CO56" s="7">
        <v>14915780533.086044</v>
      </c>
      <c r="CP56" s="7">
        <v>1518565219.0106063</v>
      </c>
      <c r="CQ56" s="7">
        <v>1842628005830.1848</v>
      </c>
      <c r="CR56" s="7">
        <v>1421351670726.7119</v>
      </c>
      <c r="CS56" s="7">
        <v>684835034384.32727</v>
      </c>
      <c r="CU56" s="7">
        <v>278384332694.35901</v>
      </c>
      <c r="CV56" s="7">
        <v>9607224248684.5918</v>
      </c>
      <c r="CW56" s="7">
        <v>31273049200.242966</v>
      </c>
      <c r="CX56" s="7">
        <v>29567504655.493481</v>
      </c>
      <c r="CY56" s="7">
        <v>30014813755.77195</v>
      </c>
      <c r="CZ56" s="7">
        <v>14085852120.476074</v>
      </c>
      <c r="DA56" s="7">
        <v>380191881860.37207</v>
      </c>
      <c r="DB56" s="7">
        <v>618663921.86115992</v>
      </c>
      <c r="DC56" s="7">
        <v>1850951315.4556422</v>
      </c>
      <c r="DD56" s="7">
        <v>49745088111.695297</v>
      </c>
      <c r="DE56" s="7">
        <v>68729777391.378357</v>
      </c>
      <c r="DF56" s="7">
        <v>77148000000</v>
      </c>
      <c r="DI56" s="7">
        <v>24054965480.616039</v>
      </c>
      <c r="DJ56" s="7">
        <v>209402444996.10422</v>
      </c>
      <c r="DK56" s="7">
        <v>3752513503278.4097</v>
      </c>
      <c r="DL56" s="7">
        <v>1455000000</v>
      </c>
      <c r="DM56" s="7">
        <v>508447148.14814812</v>
      </c>
      <c r="DN56" s="7">
        <v>343584385594.13196</v>
      </c>
      <c r="DO56" s="7">
        <v>61965942056.682793</v>
      </c>
      <c r="DP56" s="7">
        <v>209783503258.22369</v>
      </c>
      <c r="DQ56" s="7">
        <v>11854684976018.264</v>
      </c>
      <c r="DR56" s="7">
        <v>10199668619019.658</v>
      </c>
      <c r="DS56" s="7">
        <v>21256469783768.676</v>
      </c>
      <c r="DT56" s="7">
        <v>4302720557394.2656</v>
      </c>
      <c r="DU56" s="7">
        <v>23253753489878.504</v>
      </c>
      <c r="DV56" s="7">
        <v>95129659000</v>
      </c>
      <c r="DW56" s="7">
        <v>288586231501.87695</v>
      </c>
      <c r="DX56" s="7">
        <v>13187495064380.713</v>
      </c>
      <c r="DZ56" s="7">
        <v>1361775869855.8679</v>
      </c>
      <c r="EA56" s="7">
        <v>25081185830.68758</v>
      </c>
      <c r="EB56" s="7">
        <v>47648211133.218285</v>
      </c>
      <c r="EC56" s="7">
        <v>18002706275463.457</v>
      </c>
      <c r="ED56" s="7">
        <v>800959408995.37378</v>
      </c>
      <c r="EE56" s="7">
        <v>269980111642.89841</v>
      </c>
      <c r="EF56" s="7">
        <v>4190143206.2561097</v>
      </c>
      <c r="EG56" s="7">
        <v>2808511203185.3896</v>
      </c>
      <c r="EH56" s="7">
        <v>2613458942.4813943</v>
      </c>
      <c r="EI56" s="7">
        <v>315725600</v>
      </c>
      <c r="EJ56" s="7">
        <v>17590716232.491295</v>
      </c>
      <c r="EK56" s="7">
        <v>2719509472492.6958</v>
      </c>
      <c r="EL56" s="7">
        <v>16140047012.143805</v>
      </c>
      <c r="EM56" s="7">
        <v>47805069494.90815</v>
      </c>
      <c r="EO56" s="7">
        <v>6231725484.5594339</v>
      </c>
      <c r="EP56" s="7">
        <v>903779326.2064209</v>
      </c>
      <c r="EQ56" s="7">
        <v>1026664188.5272448</v>
      </c>
      <c r="ER56" s="7">
        <v>21942597765.363129</v>
      </c>
      <c r="ES56" s="7">
        <v>239862011450.10287</v>
      </c>
      <c r="ET56" s="7">
        <v>842571333.33333325</v>
      </c>
      <c r="EU56" s="7">
        <v>2483396542.2075033</v>
      </c>
      <c r="EV56" s="7">
        <v>53851058955.299866</v>
      </c>
      <c r="EW56" s="7">
        <v>5364000000</v>
      </c>
      <c r="EX56" s="7">
        <v>2990006533.7774873</v>
      </c>
      <c r="EY56" s="7">
        <v>49316266619782.313</v>
      </c>
      <c r="EZ56" s="7">
        <v>275696879834.96649</v>
      </c>
      <c r="FA56" s="7">
        <v>18499729063.388927</v>
      </c>
      <c r="FB56" s="7">
        <v>604887195078.33105</v>
      </c>
      <c r="FC56" s="7">
        <v>57769872074.882996</v>
      </c>
      <c r="FD56" s="7">
        <v>8452509315.8772221</v>
      </c>
      <c r="FE56" s="7">
        <v>134680475647.64523</v>
      </c>
      <c r="FF56" s="7">
        <v>26486061962569.07</v>
      </c>
      <c r="FG56" s="7">
        <v>28404378600320.598</v>
      </c>
      <c r="FH56" s="7">
        <v>1922693336373.3323</v>
      </c>
      <c r="FI56" s="7">
        <v>960383402110.48523</v>
      </c>
      <c r="FJ56" s="7">
        <v>912524136718.01819</v>
      </c>
      <c r="FK56" s="7">
        <v>952302996802.46362</v>
      </c>
      <c r="FL56" s="7">
        <v>6754330154.7600431</v>
      </c>
      <c r="FM56" s="7">
        <v>1856722121394.4189</v>
      </c>
      <c r="FO56" s="7">
        <v>239271158532.5184</v>
      </c>
      <c r="FP56" s="7">
        <v>511620875086.77966</v>
      </c>
      <c r="FQ56" s="7">
        <v>234648370497.42709</v>
      </c>
      <c r="FR56" s="7">
        <v>15479256844.870806</v>
      </c>
      <c r="FS56" s="7">
        <v>293314777888.55658</v>
      </c>
      <c r="FT56" s="7">
        <v>2130491269673.4404</v>
      </c>
      <c r="FU56" s="7">
        <v>14276559215.730873</v>
      </c>
      <c r="FV56" s="7">
        <v>33593843661.971832</v>
      </c>
      <c r="FW56" s="7">
        <v>5155717056270.8271</v>
      </c>
      <c r="FX56" s="7">
        <v>236634552078.10205</v>
      </c>
      <c r="FY56" s="7">
        <v>55097343447.561562</v>
      </c>
      <c r="FZ56" s="7">
        <v>7335027591.9162807</v>
      </c>
      <c r="GA56" s="7">
        <v>15449630418.546106</v>
      </c>
      <c r="GB56" s="7">
        <v>187153601.08128983</v>
      </c>
      <c r="GC56" s="7">
        <v>788163888.88888896</v>
      </c>
      <c r="GD56" s="7">
        <v>1305604981271.9133</v>
      </c>
      <c r="GE56" s="7">
        <v>174161495063.46967</v>
      </c>
      <c r="GF56" s="7">
        <v>5771253261929.2939</v>
      </c>
      <c r="GG56" s="7">
        <v>11942157500.425404</v>
      </c>
      <c r="GH56" s="7">
        <v>44352417910.447754</v>
      </c>
      <c r="GI56" s="7">
        <v>1946500000</v>
      </c>
      <c r="GK56" s="7">
        <v>1318052185.185185</v>
      </c>
      <c r="GL56" s="7">
        <v>6270431804476.167</v>
      </c>
      <c r="GM56" s="7">
        <v>863502921391.03174</v>
      </c>
      <c r="GN56" s="7">
        <v>379841277359.30975</v>
      </c>
      <c r="GO56" s="7">
        <v>6391735893.8396807</v>
      </c>
      <c r="GP56" s="7">
        <v>74317806754.526657</v>
      </c>
      <c r="GQ56" s="7">
        <v>5765503690093.1826</v>
      </c>
      <c r="GR56" s="7">
        <v>27567318674507.68</v>
      </c>
      <c r="GS56" s="7">
        <v>2532392022.4702177</v>
      </c>
      <c r="GT56" s="7">
        <v>18943439046638.859</v>
      </c>
      <c r="GU56" s="7">
        <v>46473646001.567192</v>
      </c>
      <c r="GV56" s="7">
        <v>61808178300.135178</v>
      </c>
      <c r="GW56" s="7">
        <v>30254571077.672634</v>
      </c>
      <c r="GX56" s="7">
        <v>51552075901.51828</v>
      </c>
      <c r="GZ56" s="7">
        <v>106825649872.10754</v>
      </c>
      <c r="HB56" s="7">
        <v>7985349731.4647093</v>
      </c>
      <c r="HC56" s="7">
        <v>10601690871.761122</v>
      </c>
      <c r="HD56" s="7">
        <v>2795147949.7875276</v>
      </c>
      <c r="HE56" s="7">
        <v>3569108760902.4688</v>
      </c>
      <c r="HF56" s="7">
        <v>1261981728468.5249</v>
      </c>
      <c r="HG56" s="7">
        <v>190991999.99999997</v>
      </c>
      <c r="HH56" s="7">
        <v>27244416912947.363</v>
      </c>
      <c r="HI56" s="7">
        <v>10817712138.945108</v>
      </c>
      <c r="HJ56" s="7">
        <v>12813248724.79961</v>
      </c>
      <c r="HK56" s="7">
        <v>10131419448.978027</v>
      </c>
      <c r="HL56" s="7">
        <v>60132854536.783203</v>
      </c>
      <c r="HM56" s="7">
        <v>1637016759700.7041</v>
      </c>
      <c r="HN56" s="7">
        <v>4464260488.5820503</v>
      </c>
      <c r="HO56" s="7">
        <v>12582122604.192131</v>
      </c>
      <c r="HP56" s="7">
        <v>780000000</v>
      </c>
      <c r="HQ56" s="7">
        <v>16018848990.669046</v>
      </c>
      <c r="HR56" s="7">
        <v>5724227536.493927</v>
      </c>
      <c r="HS56" s="7">
        <v>12129642296.442507</v>
      </c>
      <c r="HT56" s="7">
        <v>5518901971.4005728</v>
      </c>
      <c r="HU56" s="7">
        <v>323276841537.33856</v>
      </c>
      <c r="HV56" s="7">
        <v>18539718715830.188</v>
      </c>
      <c r="HW56" s="7">
        <v>12713366873.465837</v>
      </c>
      <c r="HY56" s="7">
        <v>7667951987.6933041</v>
      </c>
      <c r="HZ56" s="7">
        <v>514966287206.50519</v>
      </c>
      <c r="IA56" s="7">
        <v>10982972256.378729</v>
      </c>
      <c r="IB56" s="7">
        <v>866680000367.26367</v>
      </c>
      <c r="IC56" s="7">
        <v>522746212765.95746</v>
      </c>
      <c r="ID56" s="7">
        <v>19271168018.48201</v>
      </c>
      <c r="IE56" s="7">
        <v>108601538.46153845</v>
      </c>
      <c r="IF56" s="7">
        <v>190521142196.37854</v>
      </c>
      <c r="IG56" s="7">
        <v>48377472391665.703</v>
      </c>
      <c r="IH56" s="7">
        <v>78938585285.690506</v>
      </c>
      <c r="II56" s="7">
        <v>431086487370.4483</v>
      </c>
      <c r="IJ56" s="7">
        <v>231218567178.97867</v>
      </c>
      <c r="IK56" s="7">
        <v>44856189500</v>
      </c>
      <c r="IL56" s="7">
        <v>201217661645.5087</v>
      </c>
      <c r="IM56" s="7">
        <v>271836123723.67847</v>
      </c>
      <c r="IN56" s="7">
        <v>228700000</v>
      </c>
      <c r="IO56" s="7">
        <v>15413163674.922365</v>
      </c>
      <c r="IP56" s="7">
        <v>524214789307.99316</v>
      </c>
      <c r="IQ56" s="7">
        <v>1396458716370.5476</v>
      </c>
      <c r="IR56" s="7">
        <v>103134778000</v>
      </c>
      <c r="IT56" s="7">
        <v>226073492966.49509</v>
      </c>
      <c r="IU56" s="7">
        <v>28965906502.230602</v>
      </c>
      <c r="IV56" s="7">
        <v>12476000000</v>
      </c>
      <c r="IW56" s="7">
        <v>8375325157.0813227</v>
      </c>
      <c r="IX56" s="7">
        <v>45820016966895.32</v>
      </c>
      <c r="IZ56" s="7">
        <v>198727747252.74725</v>
      </c>
      <c r="JA56" s="7">
        <v>191549024910.60428</v>
      </c>
      <c r="JB56" s="7">
        <v>2230625004653.5527</v>
      </c>
      <c r="JC56" s="7">
        <v>7622526429.0883904</v>
      </c>
      <c r="JD56" s="7">
        <v>2356159930348.2891</v>
      </c>
      <c r="JE56" s="7">
        <v>746647127407.61865</v>
      </c>
      <c r="JF56" s="7">
        <v>72065940085.771957</v>
      </c>
      <c r="JG56" s="7">
        <v>14810978041.466724</v>
      </c>
      <c r="JH56" s="7">
        <v>302510668904.33948</v>
      </c>
      <c r="JI56" s="7">
        <v>1059695156.1879458</v>
      </c>
      <c r="JJ56" s="7">
        <v>4920343194.9933939</v>
      </c>
      <c r="JK56" s="7">
        <v>24350930000</v>
      </c>
      <c r="JM56" s="7">
        <v>5352000000</v>
      </c>
      <c r="JN56" s="7">
        <v>45519650911.413841</v>
      </c>
      <c r="JO56" s="7">
        <v>1691556590025.301</v>
      </c>
      <c r="JP56" s="7">
        <v>13257635694.915253</v>
      </c>
      <c r="JQ56" s="7">
        <v>1692968078930.8284</v>
      </c>
      <c r="JR56" s="7">
        <v>508115793399.21997</v>
      </c>
      <c r="JS56" s="7">
        <v>302925489.68391395</v>
      </c>
      <c r="JT56" s="7">
        <v>5145757575.757576</v>
      </c>
      <c r="JU56" s="7">
        <v>98478349315.325211</v>
      </c>
      <c r="JV56" s="7">
        <v>47688566993.110725</v>
      </c>
      <c r="JW56" s="7">
        <v>578742001487.57141</v>
      </c>
      <c r="JX56" s="7">
        <v>4575596300.7892208</v>
      </c>
      <c r="JZ56" s="7">
        <v>1411061260.7083919</v>
      </c>
      <c r="KC56" s="7">
        <v>12949854262.812727</v>
      </c>
      <c r="KD56" s="7">
        <v>11831819367549.674</v>
      </c>
      <c r="KE56" s="7">
        <v>4826935346702.2568</v>
      </c>
      <c r="KF56" s="7">
        <v>4080929201.2792482</v>
      </c>
      <c r="KG56" s="7">
        <v>420528737876.7168</v>
      </c>
      <c r="KH56" s="7">
        <v>8506674782.7547131</v>
      </c>
      <c r="KI56" s="7">
        <v>39197543859.649124</v>
      </c>
      <c r="KJ56" s="7">
        <v>6058441098375.8604</v>
      </c>
      <c r="KK56" s="7">
        <v>1312000000</v>
      </c>
      <c r="KL56" s="7">
        <v>1624432436239.8652</v>
      </c>
      <c r="KM56" s="7">
        <v>449387934.01776451</v>
      </c>
      <c r="KN56" s="7">
        <v>2356159930348.2891</v>
      </c>
      <c r="KO56" s="7">
        <v>1692968078930.8284</v>
      </c>
      <c r="KP56" s="7">
        <v>26436221401.297615</v>
      </c>
      <c r="KQ56" s="7">
        <v>46255308672.370285</v>
      </c>
      <c r="KR56" s="7">
        <v>950595641011.83569</v>
      </c>
      <c r="KS56" s="7">
        <v>38322359.528866567</v>
      </c>
      <c r="KT56" s="7">
        <v>44333456244.744041</v>
      </c>
      <c r="KU56" s="7">
        <v>24879053946.913528</v>
      </c>
      <c r="KV56" s="7">
        <v>183310146378.08084</v>
      </c>
      <c r="KW56" s="7">
        <v>21474040434046.387</v>
      </c>
      <c r="KX56" s="7">
        <v>57531233350.910088</v>
      </c>
      <c r="KY56" s="7">
        <v>16691517000000</v>
      </c>
      <c r="KZ56" s="7">
        <v>57690453460.620522</v>
      </c>
      <c r="LA56" s="7">
        <v>721207148.14814806</v>
      </c>
      <c r="LB56" s="7">
        <v>371006299120.24432</v>
      </c>
      <c r="LD56" s="7">
        <v>3764000000</v>
      </c>
      <c r="LE56" s="7">
        <v>171222025117.38089</v>
      </c>
      <c r="LF56" s="7">
        <v>801787555.86112058</v>
      </c>
      <c r="LG56" s="7">
        <v>76924649544655.609</v>
      </c>
      <c r="LH56" s="7">
        <v>804816205.68668723</v>
      </c>
      <c r="LI56" s="7">
        <v>7072092405.7355289</v>
      </c>
      <c r="LJ56" s="7">
        <v>40415233436.176651</v>
      </c>
      <c r="LK56" s="7">
        <v>366623856821.78333</v>
      </c>
      <c r="LL56" s="7">
        <v>28045460442.187588</v>
      </c>
      <c r="LM56" s="7">
        <v>15223528900</v>
      </c>
    </row>
    <row r="57" spans="1:325" s="7" customFormat="1" x14ac:dyDescent="0.3">
      <c r="A57" s="7" t="s">
        <v>172</v>
      </c>
      <c r="B57" s="7" t="s">
        <v>63</v>
      </c>
      <c r="T57" s="7">
        <v>36370370.370370373</v>
      </c>
      <c r="U57" s="7">
        <v>45170370.370370358</v>
      </c>
      <c r="V57" s="7">
        <v>44296296.296296291</v>
      </c>
      <c r="W57" s="7">
        <v>59099999.999999993</v>
      </c>
      <c r="X57" s="7">
        <v>66218518.5185185</v>
      </c>
      <c r="Y57" s="7">
        <v>72051851.851851836</v>
      </c>
      <c r="Z57" s="7">
        <v>79925925.925925925</v>
      </c>
      <c r="AA57" s="7">
        <v>89848148.148148149</v>
      </c>
      <c r="AB57" s="7">
        <v>98585185.185185194</v>
      </c>
      <c r="AC57" s="7">
        <v>112074074.07407406</v>
      </c>
      <c r="AD57" s="7">
        <v>126348148.14814813</v>
      </c>
      <c r="AE57" s="7">
        <v>143766666.66666666</v>
      </c>
      <c r="AF57" s="7">
        <v>153374074.07407406</v>
      </c>
      <c r="AG57" s="7">
        <v>166322222.22222221</v>
      </c>
      <c r="AH57" s="7">
        <v>180437037.03703701</v>
      </c>
      <c r="AI57" s="7">
        <v>191759259.25925928</v>
      </c>
      <c r="AJ57" s="7">
        <v>200418518.51851851</v>
      </c>
      <c r="AK57" s="7">
        <v>215459259.25925925</v>
      </c>
      <c r="AL57" s="7">
        <v>224037037.03703701</v>
      </c>
      <c r="AM57" s="7">
        <v>236444444.44444442</v>
      </c>
      <c r="AN57" s="7">
        <v>245781481.48148146</v>
      </c>
      <c r="AO57" s="7">
        <v>258440740.74074069</v>
      </c>
      <c r="AP57" s="7">
        <v>267740740.74074069</v>
      </c>
      <c r="AQ57" s="7">
        <v>335845814.81481481</v>
      </c>
      <c r="AR57" s="7">
        <v>343119370.37037033</v>
      </c>
      <c r="AS57" s="7">
        <v>337695740.74074072</v>
      </c>
      <c r="AT57" s="7">
        <v>350091222.22222221</v>
      </c>
      <c r="AU57" s="7">
        <v>374771481.48148149</v>
      </c>
      <c r="AV57" s="7">
        <v>370370370.37037033</v>
      </c>
      <c r="AW57" s="7">
        <v>390370370.37037033</v>
      </c>
      <c r="AX57" s="7">
        <v>421375851.85185182</v>
      </c>
      <c r="AY57" s="7">
        <v>458190185.18518513</v>
      </c>
      <c r="AZ57" s="7">
        <v>489074333.33333331</v>
      </c>
      <c r="BA57" s="7">
        <v>493824407.40740746</v>
      </c>
      <c r="BB57" s="7">
        <v>500988407.4074074</v>
      </c>
      <c r="BC57" s="7">
        <v>485905592.59259254</v>
      </c>
      <c r="BD57" s="7">
        <v>508447148.14814812</v>
      </c>
      <c r="BE57" s="7">
        <v>528178703.70370364</v>
      </c>
      <c r="BF57" s="7">
        <v>517218962.96296287</v>
      </c>
      <c r="BG57" s="7">
        <v>525424629.99999988</v>
      </c>
      <c r="BI57" s="7" t="s">
        <v>58</v>
      </c>
      <c r="BK57" s="7">
        <v>20050189881.665878</v>
      </c>
      <c r="BL57" s="7">
        <v>126776874216.70274</v>
      </c>
      <c r="BM57" s="7">
        <v>13219857459.100941</v>
      </c>
      <c r="BO57" s="7">
        <v>2904404570076.2915</v>
      </c>
      <c r="BP57" s="7">
        <v>403197682887.7168</v>
      </c>
      <c r="BQ57" s="7">
        <v>526319673731.63831</v>
      </c>
      <c r="BR57" s="7">
        <v>11609512939.75425</v>
      </c>
      <c r="BS57" s="7">
        <v>638000000</v>
      </c>
      <c r="BT57" s="7">
        <v>1274330333.333333</v>
      </c>
      <c r="BU57" s="7">
        <v>1459597906912.696</v>
      </c>
      <c r="BV57" s="7">
        <v>438376178526.31665</v>
      </c>
      <c r="BW57" s="7">
        <v>75244166772.918533</v>
      </c>
      <c r="BX57" s="7">
        <v>3093647226.8107047</v>
      </c>
      <c r="BY57" s="7">
        <v>531750903174.68604</v>
      </c>
      <c r="BZ57" s="7">
        <v>9707432015.6144123</v>
      </c>
      <c r="CA57" s="7">
        <v>12400688571.139627</v>
      </c>
      <c r="CB57" s="7">
        <v>172885454931.45309</v>
      </c>
      <c r="CC57" s="7">
        <v>56732006512.006516</v>
      </c>
      <c r="CD57" s="7">
        <v>33387712765.957447</v>
      </c>
      <c r="CE57" s="7">
        <v>8618000000</v>
      </c>
      <c r="CF57" s="7">
        <v>18521475376.475376</v>
      </c>
      <c r="CG57" s="7">
        <v>78813049849.607834</v>
      </c>
      <c r="CH57" s="7">
        <v>1706497949.9999998</v>
      </c>
      <c r="CJ57" s="7">
        <v>32996187988.422581</v>
      </c>
      <c r="CK57" s="7">
        <v>2455993200169.9956</v>
      </c>
      <c r="CL57" s="7">
        <v>4352700000</v>
      </c>
      <c r="CM57" s="7">
        <v>17123125493.291243</v>
      </c>
      <c r="CN57" s="7">
        <v>1958819914.9591591</v>
      </c>
      <c r="CO57" s="7">
        <v>16259445049.769823</v>
      </c>
      <c r="CP57" s="7">
        <v>1702898939.5548275</v>
      </c>
      <c r="CQ57" s="7">
        <v>1792883225804.3833</v>
      </c>
      <c r="CR57" s="7">
        <v>1461972726743.5154</v>
      </c>
      <c r="CS57" s="7">
        <v>702705544908.58276</v>
      </c>
      <c r="CU57" s="7">
        <v>260990299051.17609</v>
      </c>
      <c r="CV57" s="7">
        <v>10482371325324.738</v>
      </c>
      <c r="CW57" s="7">
        <v>35372603446.260536</v>
      </c>
      <c r="CX57" s="7">
        <v>32050817632.960163</v>
      </c>
      <c r="CY57" s="7">
        <v>34028119332.60865</v>
      </c>
      <c r="CZ57" s="7">
        <v>14177437627.296906</v>
      </c>
      <c r="DA57" s="7">
        <v>378195716714.26593</v>
      </c>
      <c r="DB57" s="7">
        <v>647720707.07642746</v>
      </c>
      <c r="DC57" s="7">
        <v>1858121723.2499256</v>
      </c>
      <c r="DD57" s="7">
        <v>50656002895.876266</v>
      </c>
      <c r="DE57" s="7">
        <v>68744227741.651779</v>
      </c>
      <c r="DF57" s="7">
        <v>80656100000</v>
      </c>
      <c r="DI57" s="7">
        <v>23308212816.770596</v>
      </c>
      <c r="DJ57" s="7">
        <v>207818330723.83475</v>
      </c>
      <c r="DK57" s="7">
        <v>3879276587198.9058</v>
      </c>
      <c r="DL57" s="7">
        <v>1588000000</v>
      </c>
      <c r="DM57" s="7">
        <v>528178703.70370364</v>
      </c>
      <c r="DN57" s="7">
        <v>352296969840.9491</v>
      </c>
      <c r="DO57" s="7">
        <v>65231032303.241806</v>
      </c>
      <c r="DP57" s="7">
        <v>213983107815.93222</v>
      </c>
      <c r="DQ57" s="7">
        <v>12748056303254.859</v>
      </c>
      <c r="DR57" s="7">
        <v>10409979185059.65</v>
      </c>
      <c r="DS57" s="7">
        <v>21894085979174.934</v>
      </c>
      <c r="DT57" s="7">
        <v>4078799138447.7314</v>
      </c>
      <c r="DU57" s="7">
        <v>23602629398500.684</v>
      </c>
      <c r="DV57" s="7">
        <v>102292260000</v>
      </c>
      <c r="DW57" s="7">
        <v>305529656458.43793</v>
      </c>
      <c r="DX57" s="7">
        <v>13457720442907.461</v>
      </c>
      <c r="DZ57" s="7">
        <v>1375856057716.8213</v>
      </c>
      <c r="EA57" s="7">
        <v>26213940386.788296</v>
      </c>
      <c r="EB57" s="7">
        <v>55612228233.51786</v>
      </c>
      <c r="EC57" s="7">
        <v>18588239232261.043</v>
      </c>
      <c r="ED57" s="7">
        <v>842651829649.67151</v>
      </c>
      <c r="EE57" s="7">
        <v>272609288689.57462</v>
      </c>
      <c r="EF57" s="7">
        <v>4469810099.0833464</v>
      </c>
      <c r="EG57" s="7">
        <v>2849305322684.7612</v>
      </c>
      <c r="EI57" s="7">
        <v>318072000</v>
      </c>
      <c r="EJ57" s="7">
        <v>18179717776.159702</v>
      </c>
      <c r="EK57" s="7">
        <v>2998833559195.7124</v>
      </c>
      <c r="EL57" s="7">
        <v>16509305827.717052</v>
      </c>
      <c r="EM57" s="7">
        <v>38616536131.647987</v>
      </c>
      <c r="EO57" s="7">
        <v>6624068015.5003929</v>
      </c>
      <c r="EP57" s="7">
        <v>849122624.78134811</v>
      </c>
      <c r="EQ57" s="7">
        <v>1109007299.9403336</v>
      </c>
      <c r="ER57" s="7">
        <v>21461989483.126526</v>
      </c>
      <c r="ES57" s="7">
        <v>236079774688.4451</v>
      </c>
      <c r="ET57" s="7">
        <v>911481481.48148143</v>
      </c>
      <c r="EU57" s="7">
        <v>2551126948.7750559</v>
      </c>
      <c r="EV57" s="7">
        <v>58722323918.160423</v>
      </c>
      <c r="EW57" s="7">
        <v>5566000000</v>
      </c>
      <c r="EX57" s="7">
        <v>3077086275.9458504</v>
      </c>
      <c r="EY57" s="7">
        <v>50308250498244.484</v>
      </c>
      <c r="EZ57" s="7">
        <v>291459356985.33679</v>
      </c>
      <c r="FA57" s="7">
        <v>19756533658.113564</v>
      </c>
      <c r="FB57" s="7">
        <v>643085647289.93091</v>
      </c>
      <c r="FC57" s="7">
        <v>57080369367.802109</v>
      </c>
      <c r="FD57" s="7">
        <v>8776360623.2989769</v>
      </c>
      <c r="FE57" s="7">
        <v>139294565100.56516</v>
      </c>
      <c r="FF57" s="7">
        <v>27285217533742.348</v>
      </c>
      <c r="FG57" s="7">
        <v>29360436708966.863</v>
      </c>
      <c r="FH57" s="7">
        <v>2082520619431.0696</v>
      </c>
      <c r="FI57" s="7">
        <v>1043383926479.7268</v>
      </c>
      <c r="FJ57" s="7">
        <v>890814755233.22546</v>
      </c>
      <c r="FK57" s="7">
        <v>1028027058553.1692</v>
      </c>
      <c r="FL57" s="7">
        <v>7428280401.5139046</v>
      </c>
      <c r="FM57" s="7">
        <v>2035393459980.0632</v>
      </c>
      <c r="FO57" s="7">
        <v>256271345442.58578</v>
      </c>
      <c r="FP57" s="7">
        <v>425326068422.88123</v>
      </c>
      <c r="FQ57" s="7">
        <v>234648370497.42709</v>
      </c>
      <c r="FR57" s="7">
        <v>17178962757.432411</v>
      </c>
      <c r="FS57" s="7">
        <v>308769389865.5636</v>
      </c>
      <c r="FT57" s="7">
        <v>2151732834411.4954</v>
      </c>
      <c r="FU57" s="7">
        <v>13897561173.485252</v>
      </c>
      <c r="FV57" s="7">
        <v>35826925774.647896</v>
      </c>
      <c r="FW57" s="7">
        <v>4848733415523.5254</v>
      </c>
      <c r="FX57" s="7">
        <v>221415572819.5</v>
      </c>
      <c r="FY57" s="7">
        <v>61445345999.076462</v>
      </c>
      <c r="FZ57" s="7">
        <v>7468096566.7115841</v>
      </c>
      <c r="GA57" s="7">
        <v>16777820332.695158</v>
      </c>
      <c r="GB57" s="7">
        <v>186066973.13863352</v>
      </c>
      <c r="GC57" s="7">
        <v>847778185.18518507</v>
      </c>
      <c r="GD57" s="7">
        <v>1411333926201.2412</v>
      </c>
      <c r="GE57" s="7">
        <v>162631763879.1286</v>
      </c>
      <c r="GF57" s="7">
        <v>5796104713749.249</v>
      </c>
      <c r="GG57" s="7">
        <v>13268297521.606611</v>
      </c>
      <c r="GH57" s="7">
        <v>45730945273.631836</v>
      </c>
      <c r="GI57" s="7">
        <v>2013000000</v>
      </c>
      <c r="GK57" s="7">
        <v>1386188629.6296296</v>
      </c>
      <c r="GL57" s="7">
        <v>6276266893804.0059</v>
      </c>
      <c r="GM57" s="7">
        <v>936514097645.98303</v>
      </c>
      <c r="GN57" s="7">
        <v>409946364477.95746</v>
      </c>
      <c r="GO57" s="7">
        <v>6663501418.9041691</v>
      </c>
      <c r="GP57" s="7">
        <v>79356456990.289108</v>
      </c>
      <c r="GQ57" s="7">
        <v>6067382503069.2266</v>
      </c>
      <c r="GR57" s="7">
        <v>28525913355152.445</v>
      </c>
      <c r="GS57" s="7">
        <v>2520952363.3862357</v>
      </c>
      <c r="GT57" s="7">
        <v>19696765773148.469</v>
      </c>
      <c r="GU57" s="7">
        <v>48545251795.561035</v>
      </c>
      <c r="GV57" s="7">
        <v>66298060521.758583</v>
      </c>
      <c r="GW57" s="7">
        <v>31352249349.571217</v>
      </c>
      <c r="GX57" s="7">
        <v>55347998647.819611</v>
      </c>
      <c r="GZ57" s="7">
        <v>109881398474.95331</v>
      </c>
      <c r="HB57" s="7">
        <v>7983271110.6044626</v>
      </c>
      <c r="HC57" s="7">
        <v>10673516672.666443</v>
      </c>
      <c r="HD57" s="7">
        <v>3094197810.199995</v>
      </c>
      <c r="HE57" s="7">
        <v>3552155105906.5894</v>
      </c>
      <c r="HF57" s="7">
        <v>1298398654278.7285</v>
      </c>
      <c r="HG57" s="7">
        <v>183114100</v>
      </c>
      <c r="HH57" s="7">
        <v>28172661697097.934</v>
      </c>
      <c r="HI57" s="7">
        <v>11362272837.881779</v>
      </c>
      <c r="HJ57" s="7">
        <v>14004067516.357716</v>
      </c>
      <c r="HK57" s="7">
        <v>11188785252.756586</v>
      </c>
      <c r="HL57" s="7">
        <v>65574726566.377861</v>
      </c>
      <c r="HM57" s="7">
        <v>1579293076205.8271</v>
      </c>
      <c r="HN57" s="7">
        <v>4587928884.1714211</v>
      </c>
      <c r="HO57" s="7">
        <v>12226514746.124279</v>
      </c>
      <c r="HP57" s="7">
        <v>836000000</v>
      </c>
      <c r="HQ57" s="7">
        <v>16961127045.826611</v>
      </c>
      <c r="HR57" s="7">
        <v>5391475878.0815287</v>
      </c>
      <c r="HS57" s="7">
        <v>12803445933.589361</v>
      </c>
      <c r="HT57" s="7">
        <v>6054750320.3277969</v>
      </c>
      <c r="HU57" s="7">
        <v>338068990803.26318</v>
      </c>
      <c r="HV57" s="7">
        <v>19191755961783.734</v>
      </c>
      <c r="HW57" s="7">
        <v>12853963142.812387</v>
      </c>
      <c r="HY57" s="7">
        <v>8245312136.5654345</v>
      </c>
      <c r="HZ57" s="7">
        <v>568498939784.02112</v>
      </c>
      <c r="IA57" s="7">
        <v>11880438824.449419</v>
      </c>
      <c r="IB57" s="7">
        <v>879635084124.98657</v>
      </c>
      <c r="IC57" s="7">
        <v>498339751388.52124</v>
      </c>
      <c r="ID57" s="7">
        <v>20002968837.947144</v>
      </c>
      <c r="IE57" s="7">
        <v>117020381.93169299</v>
      </c>
      <c r="IF57" s="7">
        <v>200696291789.9516</v>
      </c>
      <c r="IG57" s="7">
        <v>49318789258230.063</v>
      </c>
      <c r="IH57" s="7">
        <v>81034395037.524582</v>
      </c>
      <c r="II57" s="7">
        <v>444405144277.81415</v>
      </c>
      <c r="IJ57" s="7">
        <v>244360888750.80704</v>
      </c>
      <c r="IK57" s="7">
        <v>49165773100</v>
      </c>
      <c r="IL57" s="7">
        <v>201049665375.13208</v>
      </c>
      <c r="IM57" s="7">
        <v>284584522898.935</v>
      </c>
      <c r="IN57" s="7">
        <v>250900000</v>
      </c>
      <c r="IO57" s="7">
        <v>16928680397.418528</v>
      </c>
      <c r="IP57" s="7">
        <v>545151778520.38672</v>
      </c>
      <c r="IQ57" s="7">
        <v>1491939195061.1787</v>
      </c>
      <c r="IT57" s="7">
        <v>229629822121.60062</v>
      </c>
      <c r="IU57" s="7">
        <v>30881166852.311611</v>
      </c>
      <c r="IV57" s="7">
        <v>12715600000</v>
      </c>
      <c r="IW57" s="7">
        <v>8780810605.0519257</v>
      </c>
      <c r="IX57" s="7">
        <v>46685151869819.211</v>
      </c>
      <c r="IZ57" s="7">
        <v>206224725274.72528</v>
      </c>
      <c r="JA57" s="7">
        <v>199493490982.9213</v>
      </c>
      <c r="JB57" s="7">
        <v>2063662281005.1331</v>
      </c>
      <c r="JC57" s="7">
        <v>8016288347.0357723</v>
      </c>
      <c r="JD57" s="7">
        <v>2577102437097.3853</v>
      </c>
      <c r="JE57" s="7">
        <v>756350347320.38123</v>
      </c>
      <c r="JF57" s="7">
        <v>82151588418.832458</v>
      </c>
      <c r="JG57" s="7">
        <v>15308965398.577885</v>
      </c>
      <c r="JH57" s="7">
        <v>308142766948.14941</v>
      </c>
      <c r="JI57" s="7">
        <v>1156563122.8560195</v>
      </c>
      <c r="JJ57" s="7">
        <v>5015157815.7340612</v>
      </c>
      <c r="JK57" s="7">
        <v>25054230000</v>
      </c>
      <c r="JM57" s="7">
        <v>5647000000</v>
      </c>
      <c r="JN57" s="7">
        <v>44210806365.681694</v>
      </c>
      <c r="JO57" s="7">
        <v>1773640768624.54</v>
      </c>
      <c r="JP57" s="7">
        <v>13282084033.898304</v>
      </c>
      <c r="JQ57" s="7">
        <v>1775063779086.9919</v>
      </c>
      <c r="JR57" s="7">
        <v>521843492853.73016</v>
      </c>
      <c r="JS57" s="7">
        <v>348463457.91868621</v>
      </c>
      <c r="JT57" s="7">
        <v>5240606060.606061</v>
      </c>
      <c r="JU57" s="7">
        <v>100760596988.19838</v>
      </c>
      <c r="JV57" s="7">
        <v>49530147015.879387</v>
      </c>
      <c r="JW57" s="7">
        <v>573817719109.40222</v>
      </c>
      <c r="JX57" s="7">
        <v>4486261555.3042097</v>
      </c>
      <c r="JZ57" s="7">
        <v>1422530791.5587981</v>
      </c>
      <c r="KC57" s="7">
        <v>13922223233.5184</v>
      </c>
      <c r="KD57" s="7">
        <v>12723521658445.055</v>
      </c>
      <c r="KE57" s="7">
        <v>4623950916968.1162</v>
      </c>
      <c r="KF57" s="7">
        <v>4482880424.3398762</v>
      </c>
      <c r="KG57" s="7">
        <v>406521561093.35651</v>
      </c>
      <c r="KH57" s="7">
        <v>9236309138.0427742</v>
      </c>
      <c r="KI57" s="7">
        <v>43524210526.315788</v>
      </c>
      <c r="KJ57" s="7">
        <v>6060501536349.0488</v>
      </c>
      <c r="KK57" s="7">
        <v>1399000000</v>
      </c>
      <c r="KL57" s="7">
        <v>1566425106492.0835</v>
      </c>
      <c r="KM57" s="7">
        <v>443475142.0846439</v>
      </c>
      <c r="KN57" s="7">
        <v>2577102437097.3853</v>
      </c>
      <c r="KO57" s="7">
        <v>1775063779086.9917</v>
      </c>
      <c r="KP57" s="7">
        <v>26175906133.46648</v>
      </c>
      <c r="KQ57" s="7">
        <v>47603227896.565948</v>
      </c>
      <c r="KR57" s="7">
        <v>934167774215.03113</v>
      </c>
      <c r="KS57" s="7">
        <v>37259689.92248062</v>
      </c>
      <c r="KT57" s="7">
        <v>48197218326.794151</v>
      </c>
      <c r="KU57" s="7">
        <v>27927875335.806774</v>
      </c>
      <c r="KV57" s="7">
        <v>133503411375.73927</v>
      </c>
      <c r="KW57" s="7">
        <v>22099616834721.715</v>
      </c>
      <c r="KX57" s="7">
        <v>57236013077.51873</v>
      </c>
      <c r="KY57" s="7">
        <v>17393103000000</v>
      </c>
      <c r="KZ57" s="7">
        <v>63067077178.538071</v>
      </c>
      <c r="LA57" s="7">
        <v>727912814.81481481</v>
      </c>
      <c r="LD57" s="7">
        <v>3624000000</v>
      </c>
      <c r="LE57" s="7">
        <v>186204652922.26215</v>
      </c>
      <c r="LF57" s="7">
        <v>814954306.97103274</v>
      </c>
      <c r="LG57" s="7">
        <v>78870119013702.891</v>
      </c>
      <c r="LH57" s="7">
        <v>803574789.06407177</v>
      </c>
      <c r="LI57" s="7">
        <v>7386891336.0753613</v>
      </c>
      <c r="LJ57" s="7">
        <v>43228583935.03653</v>
      </c>
      <c r="LK57" s="7">
        <v>350850571747.1228</v>
      </c>
      <c r="LL57" s="7">
        <v>27150630607.203224</v>
      </c>
      <c r="LM57" s="7">
        <v>15834069900</v>
      </c>
    </row>
    <row r="58" spans="1:325" s="7" customFormat="1" x14ac:dyDescent="0.3">
      <c r="A58" s="7" t="s">
        <v>174</v>
      </c>
      <c r="B58" s="7" t="s">
        <v>63</v>
      </c>
      <c r="C58" s="7">
        <v>6248946880.2776995</v>
      </c>
      <c r="D58" s="7">
        <v>6933842098.845479</v>
      </c>
      <c r="E58" s="7">
        <v>7812968114.4001169</v>
      </c>
      <c r="F58" s="7">
        <v>8316692385.7738571</v>
      </c>
      <c r="G58" s="7">
        <v>9506678762.7776489</v>
      </c>
      <c r="H58" s="7">
        <v>10678897387.000601</v>
      </c>
      <c r="I58" s="7">
        <v>11721248101.087418</v>
      </c>
      <c r="J58" s="7">
        <v>12788479692.193903</v>
      </c>
      <c r="K58" s="7">
        <v>13196541952</v>
      </c>
      <c r="L58" s="7">
        <v>15009384584.533333</v>
      </c>
      <c r="M58" s="7">
        <v>17075466666.666666</v>
      </c>
      <c r="N58" s="7">
        <v>19085681968.140259</v>
      </c>
      <c r="O58" s="7">
        <v>23232411897.601196</v>
      </c>
      <c r="P58" s="7">
        <v>30730638895.776508</v>
      </c>
      <c r="Q58" s="7">
        <v>34160363582.667477</v>
      </c>
      <c r="R58" s="7">
        <v>40474400473.356308</v>
      </c>
      <c r="S58" s="7">
        <v>44575847808.105873</v>
      </c>
      <c r="T58" s="7">
        <v>49784281716.417915</v>
      </c>
      <c r="U58" s="7">
        <v>60362854966.815369</v>
      </c>
      <c r="V58" s="7">
        <v>70366280174.871689</v>
      </c>
      <c r="W58" s="7">
        <v>71127592753.597473</v>
      </c>
      <c r="X58" s="7">
        <v>61877755004.632614</v>
      </c>
      <c r="Y58" s="7">
        <v>60412846238.778748</v>
      </c>
      <c r="Z58" s="7">
        <v>60644833242.208862</v>
      </c>
      <c r="AA58" s="7">
        <v>59105208272.985344</v>
      </c>
      <c r="AB58" s="7">
        <v>62658544411.309509</v>
      </c>
      <c r="AC58" s="7">
        <v>88078729452.478073</v>
      </c>
      <c r="AD58" s="7">
        <v>109414353171.64452</v>
      </c>
      <c r="AE58" s="7">
        <v>115552848547.87195</v>
      </c>
      <c r="AF58" s="7">
        <v>112409236409.40056</v>
      </c>
      <c r="AG58" s="7">
        <v>138247261092.97742</v>
      </c>
      <c r="AH58" s="7">
        <v>139224732275.46317</v>
      </c>
      <c r="AI58" s="7">
        <v>152915624326.96609</v>
      </c>
      <c r="AJ58" s="7">
        <v>143195607581.8566</v>
      </c>
      <c r="AK58" s="7">
        <v>156162311731.59766</v>
      </c>
      <c r="AL58" s="7">
        <v>185006961302.29901</v>
      </c>
      <c r="AM58" s="7">
        <v>187632400365.59918</v>
      </c>
      <c r="AN58" s="7">
        <v>173537588008.17624</v>
      </c>
      <c r="AO58" s="7">
        <v>176992000955.10983</v>
      </c>
      <c r="AP58" s="7">
        <v>177965224620.85376</v>
      </c>
      <c r="AQ58" s="7">
        <v>164158800460.21948</v>
      </c>
      <c r="AR58" s="7">
        <v>164791416350.26672</v>
      </c>
      <c r="AS58" s="7">
        <v>178635160297.4147</v>
      </c>
      <c r="AT58" s="7">
        <v>218095997085.47748</v>
      </c>
      <c r="AU58" s="7">
        <v>251373036671.06207</v>
      </c>
      <c r="AV58" s="7">
        <v>264467308109.18973</v>
      </c>
      <c r="AW58" s="7">
        <v>282884912894.32971</v>
      </c>
      <c r="AX58" s="7">
        <v>319423370134.28369</v>
      </c>
      <c r="AY58" s="7">
        <v>353361056079.716</v>
      </c>
      <c r="AZ58" s="7">
        <v>321241396034.24799</v>
      </c>
      <c r="BA58" s="7">
        <v>321995350346.5014</v>
      </c>
      <c r="BB58" s="7">
        <v>344003209695.60602</v>
      </c>
      <c r="BC58" s="7">
        <v>327148899962.14563</v>
      </c>
      <c r="BD58" s="7">
        <v>343584385594.13196</v>
      </c>
      <c r="BE58" s="7">
        <v>352296969840.9491</v>
      </c>
      <c r="BF58" s="7">
        <v>301307828843.61298</v>
      </c>
      <c r="BG58" s="7">
        <v>306142937248.08997</v>
      </c>
      <c r="BI58" s="7" t="s">
        <v>59</v>
      </c>
      <c r="BK58" s="7">
        <v>19702986340.549362</v>
      </c>
      <c r="BL58" s="7">
        <v>102962245246.70822</v>
      </c>
      <c r="BM58" s="7">
        <v>11390365293.805691</v>
      </c>
      <c r="BO58" s="7">
        <v>2561129553776.3867</v>
      </c>
      <c r="BP58" s="7">
        <v>357949199759.58612</v>
      </c>
      <c r="BQ58" s="7">
        <v>584711485367.26672</v>
      </c>
      <c r="BR58" s="7">
        <v>10529182498.347521</v>
      </c>
      <c r="BS58" s="7">
        <v>641000000</v>
      </c>
      <c r="BT58" s="7">
        <v>1355645888.8888886</v>
      </c>
      <c r="BU58" s="7">
        <v>1345383143356.3525</v>
      </c>
      <c r="BV58" s="7">
        <v>376967406147.98712</v>
      </c>
      <c r="BW58" s="7">
        <v>53074370486.043335</v>
      </c>
      <c r="BX58" s="7">
        <v>3097324739.8492975</v>
      </c>
      <c r="BY58" s="7">
        <v>454991318727.90656</v>
      </c>
      <c r="BZ58" s="7">
        <v>8290986804.4524508</v>
      </c>
      <c r="CA58" s="7">
        <v>11148759324.506994</v>
      </c>
      <c r="CB58" s="7">
        <v>195078561219.32501</v>
      </c>
      <c r="CC58" s="7">
        <v>50199117547.041489</v>
      </c>
      <c r="CD58" s="7">
        <v>31125851063.829788</v>
      </c>
      <c r="CE58" s="7">
        <v>8854000000</v>
      </c>
      <c r="CF58" s="7">
        <v>16173806634.533598</v>
      </c>
      <c r="CG58" s="7">
        <v>56454775870.958038</v>
      </c>
      <c r="CH58" s="7">
        <v>1742545900.0000002</v>
      </c>
      <c r="CJ58" s="7">
        <v>33000198263.386391</v>
      </c>
      <c r="CK58" s="7">
        <v>1803652649613.7544</v>
      </c>
      <c r="CL58" s="7">
        <v>4421800000</v>
      </c>
      <c r="CM58" s="7">
        <v>12930394937.81366</v>
      </c>
      <c r="CN58" s="7">
        <v>2057947621.1928253</v>
      </c>
      <c r="CO58" s="7">
        <v>14430608463.439861</v>
      </c>
      <c r="CP58" s="7">
        <v>1583776759.9769716</v>
      </c>
      <c r="CQ58" s="7">
        <v>1552807652015.373</v>
      </c>
      <c r="CR58" s="7">
        <v>1281539342884.7483</v>
      </c>
      <c r="CS58" s="7">
        <v>670789928809.88159</v>
      </c>
      <c r="CU58" s="7">
        <v>242517905161.72696</v>
      </c>
      <c r="CV58" s="7">
        <v>11064664793255.721</v>
      </c>
      <c r="CW58" s="7">
        <v>32828516580.345058</v>
      </c>
      <c r="CX58" s="7">
        <v>28415950981.44474</v>
      </c>
      <c r="CY58" s="7">
        <v>36188521106.929375</v>
      </c>
      <c r="CZ58" s="7">
        <v>8553154505.8369322</v>
      </c>
      <c r="DA58" s="7">
        <v>291519591532.95099</v>
      </c>
      <c r="DB58" s="7">
        <v>565689764.63262951</v>
      </c>
      <c r="DC58" s="7">
        <v>1574288667.6998146</v>
      </c>
      <c r="DD58" s="7">
        <v>54840103850.265022</v>
      </c>
      <c r="DE58" s="7">
        <v>66799701061.832726</v>
      </c>
      <c r="DF58" s="7">
        <v>87132800000</v>
      </c>
      <c r="DI58" s="7">
        <v>19559942331.152267</v>
      </c>
      <c r="DJ58" s="7">
        <v>185156359571.11642</v>
      </c>
      <c r="DK58" s="7">
        <v>3363599907529.7798</v>
      </c>
      <c r="DL58" s="7">
        <v>1727000000</v>
      </c>
      <c r="DM58" s="7">
        <v>517218962.96296287</v>
      </c>
      <c r="DN58" s="7">
        <v>301307828843.61298</v>
      </c>
      <c r="DO58" s="7">
        <v>68102618092.103081</v>
      </c>
      <c r="DP58" s="7">
        <v>164779467703.29938</v>
      </c>
      <c r="DQ58" s="7">
        <v>13267358556273.447</v>
      </c>
      <c r="DR58" s="7">
        <v>10123440406910.543</v>
      </c>
      <c r="DS58" s="7">
        <v>21765291253881.367</v>
      </c>
      <c r="DT58" s="7">
        <v>3120102822297.1011</v>
      </c>
      <c r="DU58" s="7">
        <v>20278407939904.223</v>
      </c>
      <c r="DV58" s="7">
        <v>100176808000</v>
      </c>
      <c r="DW58" s="7">
        <v>332698041030.80713</v>
      </c>
      <c r="DX58" s="7">
        <v>11616144612366.342</v>
      </c>
      <c r="DZ58" s="7">
        <v>1192955480686.4321</v>
      </c>
      <c r="EA58" s="7">
        <v>22460470490.013344</v>
      </c>
      <c r="EB58" s="7">
        <v>64464423674.656853</v>
      </c>
      <c r="EC58" s="7">
        <v>16334844026787.971</v>
      </c>
      <c r="ED58" s="7">
        <v>763932625640.62122</v>
      </c>
      <c r="EE58" s="7">
        <v>232361689855.14197</v>
      </c>
      <c r="EF58" s="7">
        <v>4391064780.7724895</v>
      </c>
      <c r="EG58" s="7">
        <v>2433562015516.208</v>
      </c>
      <c r="EI58" s="7">
        <v>314971099.99999994</v>
      </c>
      <c r="EJ58" s="7">
        <v>14262032470.904108</v>
      </c>
      <c r="EK58" s="7">
        <v>2861090726739.5493</v>
      </c>
      <c r="EL58" s="7">
        <v>13993546732.472569</v>
      </c>
      <c r="EM58" s="7">
        <v>37543361203.560898</v>
      </c>
      <c r="EO58" s="7">
        <v>6699203543.2904739</v>
      </c>
      <c r="EP58" s="7">
        <v>938794719.3585875</v>
      </c>
      <c r="EQ58" s="7">
        <v>1056776896.9286473</v>
      </c>
      <c r="ER58" s="7">
        <v>12162117377.392321</v>
      </c>
      <c r="ES58" s="7">
        <v>194860187692.45111</v>
      </c>
      <c r="ET58" s="7">
        <v>984074074.07407403</v>
      </c>
      <c r="EU58" s="7">
        <v>2220380802.3305936</v>
      </c>
      <c r="EV58" s="7">
        <v>63767597193.917542</v>
      </c>
      <c r="EW58" s="7">
        <v>5734000000</v>
      </c>
      <c r="EX58" s="7">
        <v>3179104116.2227602</v>
      </c>
      <c r="EY58" s="7">
        <v>47409525366588.234</v>
      </c>
      <c r="EZ58" s="7">
        <v>309403880389.07092</v>
      </c>
      <c r="FA58" s="7">
        <v>20844308600.865566</v>
      </c>
      <c r="FB58" s="7">
        <v>635445735588.40283</v>
      </c>
      <c r="FC58" s="7">
        <v>48676334689.354507</v>
      </c>
      <c r="FD58" s="7">
        <v>8724656126.4984932</v>
      </c>
      <c r="FE58" s="7">
        <v>121715203207.6468</v>
      </c>
      <c r="FF58" s="7">
        <v>25783542601779.313</v>
      </c>
      <c r="FG58" s="7">
        <v>27800368885215.969</v>
      </c>
      <c r="FH58" s="7">
        <v>2025758505542.5981</v>
      </c>
      <c r="FI58" s="7">
        <v>976614588892.23145</v>
      </c>
      <c r="FJ58" s="7">
        <v>861256351277.35876</v>
      </c>
      <c r="FK58" s="7">
        <v>1040940192004.6166</v>
      </c>
      <c r="FM58" s="7">
        <v>2111751098184.5039</v>
      </c>
      <c r="FO58" s="7">
        <v>283716006697.63562</v>
      </c>
      <c r="FP58" s="7">
        <v>393436064441.69226</v>
      </c>
      <c r="FQ58" s="7">
        <v>179640210726.44806</v>
      </c>
      <c r="FR58" s="7">
        <v>16783714958.449776</v>
      </c>
      <c r="FS58" s="7">
        <v>299415714726.76752</v>
      </c>
      <c r="FT58" s="7">
        <v>1824902219021.7332</v>
      </c>
      <c r="FU58" s="7">
        <v>14261995113.67214</v>
      </c>
      <c r="FV58" s="7">
        <v>37517410281.69014</v>
      </c>
      <c r="FW58" s="7">
        <v>4383076298081.8555</v>
      </c>
      <c r="FX58" s="7">
        <v>184388432148.71533</v>
      </c>
      <c r="FY58" s="7">
        <v>63767539356.605072</v>
      </c>
      <c r="FZ58" s="7">
        <v>6678178340.451211</v>
      </c>
      <c r="GA58" s="7">
        <v>18049954289.430058</v>
      </c>
      <c r="GB58" s="7">
        <v>160121929.23146272</v>
      </c>
      <c r="GC58" s="7">
        <v>876478555.55555546</v>
      </c>
      <c r="GD58" s="7">
        <v>1382764027113.8193</v>
      </c>
      <c r="GE58" s="7">
        <v>114041209704.22067</v>
      </c>
      <c r="GF58" s="7">
        <v>4918880825241.1152</v>
      </c>
      <c r="GG58" s="7">
        <v>14390323462.011549</v>
      </c>
      <c r="GH58" s="7">
        <v>47084703150.912102</v>
      </c>
      <c r="GI58" s="7">
        <v>2034000000</v>
      </c>
      <c r="GK58" s="7">
        <v>1431135703.7037036</v>
      </c>
      <c r="GL58" s="7">
        <v>5359411894984.1338</v>
      </c>
      <c r="GM58" s="7">
        <v>928999138028.50745</v>
      </c>
      <c r="GN58" s="7">
        <v>401557904349.12115</v>
      </c>
      <c r="GP58" s="7">
        <v>80611989527.21579</v>
      </c>
      <c r="GQ58" s="7">
        <v>6034684295981.4131</v>
      </c>
      <c r="GR58" s="7">
        <v>27073448479273.086</v>
      </c>
      <c r="GS58" s="7">
        <v>2335194894.3494029</v>
      </c>
      <c r="GT58" s="7">
        <v>18442948160913.191</v>
      </c>
      <c r="GU58" s="7">
        <v>41402022148.205315</v>
      </c>
      <c r="GV58" s="7">
        <v>58048242436.061073</v>
      </c>
      <c r="GW58" s="7">
        <v>27026037600.339222</v>
      </c>
      <c r="GX58" s="7">
        <v>45415278647.463997</v>
      </c>
      <c r="GZ58" s="7">
        <v>100593283696.73196</v>
      </c>
      <c r="HB58" s="7">
        <v>6512899540.3459358</v>
      </c>
      <c r="HC58" s="7">
        <v>9738652322.1700115</v>
      </c>
      <c r="HD58" s="7">
        <v>3435244658.7662611</v>
      </c>
      <c r="HE58" s="7">
        <v>3153183676492.1147</v>
      </c>
      <c r="HF58" s="7">
        <v>1151037122909.0818</v>
      </c>
      <c r="HG58" s="7">
        <v>179432600</v>
      </c>
      <c r="HH58" s="7">
        <v>26720461208852.145</v>
      </c>
      <c r="HI58" s="7">
        <v>10051659161.173342</v>
      </c>
      <c r="HJ58" s="7">
        <v>12746688961.779493</v>
      </c>
      <c r="HK58" s="7">
        <v>10287007021.155718</v>
      </c>
      <c r="HL58" s="7">
        <v>62600906116.09874</v>
      </c>
      <c r="HM58" s="7">
        <v>1445527236068.0703</v>
      </c>
      <c r="HN58" s="7">
        <v>4019889098.3697457</v>
      </c>
      <c r="HO58" s="7">
        <v>11741338841.132143</v>
      </c>
      <c r="HP58" s="7">
        <v>922000000</v>
      </c>
      <c r="HQ58" s="7">
        <v>14798399861.558229</v>
      </c>
      <c r="HR58" s="7">
        <v>4844223517.8939629</v>
      </c>
      <c r="HS58" s="7">
        <v>11681761261.042826</v>
      </c>
      <c r="HT58" s="7">
        <v>6373201160.0324821</v>
      </c>
      <c r="HU58" s="7">
        <v>296283190372.55151</v>
      </c>
      <c r="HV58" s="7">
        <v>19595346721974.52</v>
      </c>
      <c r="HW58" s="7">
        <v>11491507355.64978</v>
      </c>
      <c r="HY58" s="7">
        <v>7142951342.4223022</v>
      </c>
      <c r="HZ58" s="7">
        <v>481066152870.26617</v>
      </c>
      <c r="IA58" s="7">
        <v>12747741539.725864</v>
      </c>
      <c r="IB58" s="7">
        <v>750318056805.55701</v>
      </c>
      <c r="IC58" s="7">
        <v>386578443732.56158</v>
      </c>
      <c r="ID58" s="7">
        <v>21313549578.69841</v>
      </c>
      <c r="IE58" s="7">
        <v>100459782.60869566</v>
      </c>
      <c r="IF58" s="7">
        <v>175564427552.78162</v>
      </c>
      <c r="IG58" s="7">
        <v>46489946914053.484</v>
      </c>
      <c r="IH58" s="7">
        <v>69831770995.540451</v>
      </c>
      <c r="II58" s="7">
        <v>368813590036.30219</v>
      </c>
      <c r="IJ58" s="7">
        <v>271049886672.73312</v>
      </c>
      <c r="IK58" s="7">
        <v>52132289700</v>
      </c>
      <c r="IL58" s="7">
        <v>189212096470.29266</v>
      </c>
      <c r="IM58" s="7">
        <v>292774099014.19031</v>
      </c>
      <c r="IN58" s="7">
        <v>287400000</v>
      </c>
      <c r="IP58" s="7">
        <v>477336782066.5871</v>
      </c>
      <c r="IQ58" s="7">
        <v>1296897941977.7263</v>
      </c>
      <c r="IT58" s="7">
        <v>199082291239.30695</v>
      </c>
      <c r="IU58" s="7">
        <v>27282581335.796387</v>
      </c>
      <c r="IV58" s="7">
        <v>12673000000</v>
      </c>
      <c r="IW58" s="7">
        <v>8577127156.9471827</v>
      </c>
      <c r="IX58" s="7">
        <v>44081796060319.531</v>
      </c>
      <c r="IZ58" s="7">
        <v>164641483516.48352</v>
      </c>
      <c r="JA58" s="7">
        <v>177522705145.16812</v>
      </c>
      <c r="JB58" s="7">
        <v>1365865245098.1824</v>
      </c>
      <c r="JC58" s="7">
        <v>8261034257.6324759</v>
      </c>
      <c r="JD58" s="7">
        <v>2705001263802.9844</v>
      </c>
      <c r="JE58" s="7">
        <v>654269902888.71472</v>
      </c>
      <c r="JF58" s="7">
        <v>97156119150</v>
      </c>
      <c r="JG58" s="7">
        <v>13609978076.422354</v>
      </c>
      <c r="JH58" s="7">
        <v>296840704102.41492</v>
      </c>
      <c r="JI58" s="7">
        <v>1129164718.814358</v>
      </c>
      <c r="JJ58" s="7">
        <v>4251779857.0133963</v>
      </c>
      <c r="JK58" s="7">
        <v>26052340000</v>
      </c>
      <c r="JM58" s="7">
        <v>5925000000</v>
      </c>
      <c r="JN58" s="7">
        <v>37160332465.16449</v>
      </c>
      <c r="JO58" s="7">
        <v>1599676432988.5125</v>
      </c>
      <c r="JP58" s="7">
        <v>9015221096.2447357</v>
      </c>
      <c r="JQ58" s="7">
        <v>1601114502934.001</v>
      </c>
      <c r="JR58" s="7">
        <v>444166579289.29559</v>
      </c>
      <c r="JS58" s="7">
        <v>317696178.68461835</v>
      </c>
      <c r="JT58" s="7">
        <v>4878731707.269475</v>
      </c>
      <c r="JU58" s="7">
        <v>87267593788.198608</v>
      </c>
      <c r="JV58" s="7">
        <v>42776716631.07692</v>
      </c>
      <c r="JW58" s="7">
        <v>495694356611.55054</v>
      </c>
      <c r="JX58" s="7">
        <v>4137638726.69274</v>
      </c>
      <c r="JZ58" s="7">
        <v>1437722206.387543</v>
      </c>
      <c r="KC58" s="7">
        <v>10888798113.786552</v>
      </c>
      <c r="KD58" s="7">
        <v>13241873807583.301</v>
      </c>
      <c r="KE58" s="7">
        <v>3597439604363.6875</v>
      </c>
      <c r="KF58" s="7">
        <v>4087628275.955935</v>
      </c>
      <c r="KG58" s="7">
        <v>399234547137.47198</v>
      </c>
      <c r="KH58" s="7">
        <v>7853450374.0000973</v>
      </c>
      <c r="KI58" s="7">
        <v>35799628571.428574</v>
      </c>
      <c r="KJ58" s="7">
        <v>5152658351581.1025</v>
      </c>
      <c r="KK58" s="7">
        <v>1441718599.9999998</v>
      </c>
      <c r="KL58" s="7">
        <v>1432641907767.4509</v>
      </c>
      <c r="KM58" s="7">
        <v>435430325.22389174</v>
      </c>
      <c r="KN58" s="7">
        <v>2705001263802.9844</v>
      </c>
      <c r="KO58" s="7">
        <v>1601114502934.001</v>
      </c>
      <c r="KP58" s="7">
        <v>23559287483.92762</v>
      </c>
      <c r="KQ58" s="7">
        <v>43156606851.549751</v>
      </c>
      <c r="KR58" s="7">
        <v>859383637728.94006</v>
      </c>
      <c r="KS58" s="7">
        <v>32673277.740214854</v>
      </c>
      <c r="KT58" s="7">
        <v>45628247290.4618</v>
      </c>
      <c r="KU58" s="7">
        <v>27856380083.247784</v>
      </c>
      <c r="KV58" s="7">
        <v>91030959454.696106</v>
      </c>
      <c r="KW58" s="7">
        <v>20679546893865.414</v>
      </c>
      <c r="KX58" s="7">
        <v>53274304214.817352</v>
      </c>
      <c r="KY58" s="7">
        <v>18036648000000</v>
      </c>
      <c r="KZ58" s="7">
        <v>66903804142.539505</v>
      </c>
      <c r="LA58" s="7">
        <v>737683555.55555546</v>
      </c>
      <c r="LD58" s="7">
        <v>3765000000</v>
      </c>
      <c r="LE58" s="7">
        <v>193241108709.53622</v>
      </c>
      <c r="LF58" s="7">
        <v>742432131.04100192</v>
      </c>
      <c r="LG58" s="7">
        <v>74509719336393.922</v>
      </c>
      <c r="LH58" s="7">
        <v>803976511.51506507</v>
      </c>
      <c r="LI58" s="7">
        <v>6440501275.3687477</v>
      </c>
      <c r="LJ58" s="7">
        <v>37733919936.246452</v>
      </c>
      <c r="LK58" s="7">
        <v>317406594612.38818</v>
      </c>
      <c r="LL58" s="7">
        <v>21154394545.895008</v>
      </c>
      <c r="LM58" s="7">
        <v>16072380200</v>
      </c>
    </row>
    <row r="59" spans="1:325" s="7" customFormat="1" x14ac:dyDescent="0.3">
      <c r="A59" s="7" t="s">
        <v>176</v>
      </c>
      <c r="B59" s="7" t="s">
        <v>63</v>
      </c>
      <c r="C59" s="7">
        <v>672399700.00000012</v>
      </c>
      <c r="D59" s="7">
        <v>654100200</v>
      </c>
      <c r="E59" s="7">
        <v>824100000</v>
      </c>
      <c r="F59" s="7">
        <v>940799900</v>
      </c>
      <c r="G59" s="7">
        <v>1025599899.9999999</v>
      </c>
      <c r="H59" s="7">
        <v>888100000.00000012</v>
      </c>
      <c r="I59" s="7">
        <v>983900000</v>
      </c>
      <c r="J59" s="7">
        <v>1034800000</v>
      </c>
      <c r="K59" s="7">
        <v>1079099999.9999998</v>
      </c>
      <c r="L59" s="7">
        <v>1230500000</v>
      </c>
      <c r="M59" s="7">
        <v>1485400100</v>
      </c>
      <c r="N59" s="7">
        <v>1666400000.0000002</v>
      </c>
      <c r="O59" s="7">
        <v>1987300000</v>
      </c>
      <c r="P59" s="7">
        <v>2344699900</v>
      </c>
      <c r="Q59" s="7">
        <v>2925600000</v>
      </c>
      <c r="R59" s="7">
        <v>3599300099.9999995</v>
      </c>
      <c r="S59" s="7">
        <v>3951399900</v>
      </c>
      <c r="T59" s="7">
        <v>4587100200</v>
      </c>
      <c r="U59" s="7">
        <v>4774399999.999999</v>
      </c>
      <c r="V59" s="7">
        <v>5498800100</v>
      </c>
      <c r="W59" s="7">
        <v>6631000100.000001</v>
      </c>
      <c r="X59" s="7">
        <v>7266999800</v>
      </c>
      <c r="Y59" s="7">
        <v>7964000300</v>
      </c>
      <c r="Z59" s="7">
        <v>8622000100</v>
      </c>
      <c r="AA59" s="7">
        <v>10330399700</v>
      </c>
      <c r="AB59" s="7">
        <v>5044592912.6775045</v>
      </c>
      <c r="AC59" s="7">
        <v>6122197810.1435814</v>
      </c>
      <c r="AD59" s="7">
        <v>5826987203.4956303</v>
      </c>
      <c r="AE59" s="7">
        <v>5374315190.1840496</v>
      </c>
      <c r="AF59" s="7">
        <v>6686592728.706625</v>
      </c>
      <c r="AG59" s="7">
        <v>7073674721.1241837</v>
      </c>
      <c r="AH59" s="7">
        <v>9724402004.3490601</v>
      </c>
      <c r="AI59" s="7">
        <v>11277676879.961172</v>
      </c>
      <c r="AJ59" s="7">
        <v>12976408000</v>
      </c>
      <c r="AK59" s="7">
        <v>14511134920.63492</v>
      </c>
      <c r="AL59" s="7">
        <v>16358496124.03101</v>
      </c>
      <c r="AM59" s="7">
        <v>18131813000.628086</v>
      </c>
      <c r="AN59" s="7">
        <v>19593869595.019138</v>
      </c>
      <c r="AO59" s="7">
        <v>21171523985.064171</v>
      </c>
      <c r="AP59" s="7">
        <v>21709726722.118015</v>
      </c>
      <c r="AQ59" s="7">
        <v>23996063503.049706</v>
      </c>
      <c r="AR59" s="7">
        <v>24892521236.955303</v>
      </c>
      <c r="AS59" s="7">
        <v>26571620978.788521</v>
      </c>
      <c r="AT59" s="7">
        <v>21277165885.686546</v>
      </c>
      <c r="AU59" s="7">
        <v>22039232609.955322</v>
      </c>
      <c r="AV59" s="7">
        <v>34004033803.94379</v>
      </c>
      <c r="AW59" s="7">
        <v>35952845582.502853</v>
      </c>
      <c r="AX59" s="7">
        <v>44169678153.156563</v>
      </c>
      <c r="AY59" s="7">
        <v>48288967303.489639</v>
      </c>
      <c r="AZ59" s="7">
        <v>48376555305.690239</v>
      </c>
      <c r="BA59" s="7">
        <v>53954579003.527718</v>
      </c>
      <c r="BB59" s="7">
        <v>57746684847.089844</v>
      </c>
      <c r="BC59" s="7">
        <v>60613645121.352867</v>
      </c>
      <c r="BD59" s="7">
        <v>61965942056.682793</v>
      </c>
      <c r="BE59" s="7">
        <v>65231032303.241806</v>
      </c>
      <c r="BF59" s="7">
        <v>68102618092.103081</v>
      </c>
      <c r="BG59" s="7">
        <v>71583553488.080429</v>
      </c>
      <c r="BI59" s="7" t="s">
        <v>60</v>
      </c>
      <c r="BK59" s="7">
        <v>19469022207.635742</v>
      </c>
      <c r="BL59" s="7">
        <v>89633156470.310379</v>
      </c>
      <c r="BM59" s="7">
        <v>11926892452.849947</v>
      </c>
      <c r="BO59" s="7">
        <v>2500931669252.229</v>
      </c>
      <c r="BP59" s="7">
        <v>348743265715.39545</v>
      </c>
      <c r="BQ59" s="7">
        <v>545866164478.05261</v>
      </c>
      <c r="BR59" s="7">
        <v>10547331235.189545</v>
      </c>
      <c r="BT59" s="7">
        <v>1449160185.1851852</v>
      </c>
      <c r="BU59" s="7">
        <v>1204616439828.4082</v>
      </c>
      <c r="BV59" s="7">
        <v>386427793787.21515</v>
      </c>
      <c r="BW59" s="7">
        <v>37847715736.040611</v>
      </c>
      <c r="BX59" s="7">
        <v>3007029030.3997645</v>
      </c>
      <c r="BY59" s="7">
        <v>466365727353.84998</v>
      </c>
      <c r="BZ59" s="7">
        <v>8583031398.2167521</v>
      </c>
      <c r="CA59" s="7">
        <v>12115155931.546114</v>
      </c>
      <c r="CB59" s="7">
        <v>221415280325.51822</v>
      </c>
      <c r="CC59" s="7">
        <v>52395164027.149323</v>
      </c>
      <c r="CD59" s="7">
        <v>31858510638.297871</v>
      </c>
      <c r="CE59" s="7">
        <v>9047000000</v>
      </c>
      <c r="CF59" s="7">
        <v>16559695718.567955</v>
      </c>
      <c r="CG59" s="7">
        <v>47433442293.185822</v>
      </c>
      <c r="CH59" s="7">
        <v>1765256400</v>
      </c>
      <c r="CJ59" s="7">
        <v>33806395513.748192</v>
      </c>
      <c r="CK59" s="7">
        <v>1796186586414.4456</v>
      </c>
      <c r="CL59" s="7">
        <v>4587550000</v>
      </c>
      <c r="CM59" s="7">
        <v>11400266877.376904</v>
      </c>
      <c r="CN59" s="7">
        <v>2236933237.8901501</v>
      </c>
      <c r="CO59" s="7">
        <v>15274861068.209003</v>
      </c>
      <c r="CP59" s="7">
        <v>1756124677.1967065</v>
      </c>
      <c r="CQ59" s="7">
        <v>1529760492201.3523</v>
      </c>
      <c r="CR59" s="7">
        <v>1303382786630.6235</v>
      </c>
      <c r="CS59" s="7">
        <v>659827235193.83032</v>
      </c>
      <c r="CU59" s="7">
        <v>247027912574.30115</v>
      </c>
      <c r="CV59" s="7">
        <v>11199145157649.184</v>
      </c>
      <c r="CW59" s="7">
        <v>36164644633.097168</v>
      </c>
      <c r="CX59" s="7">
        <v>24204448566.610455</v>
      </c>
      <c r="CY59" s="7">
        <v>34998638634.099968</v>
      </c>
      <c r="CZ59" s="7">
        <v>7833509443.3939543</v>
      </c>
      <c r="DA59" s="7">
        <v>282462548889.26007</v>
      </c>
      <c r="DB59" s="7">
        <v>616654490.47118831</v>
      </c>
      <c r="DC59" s="7">
        <v>1617467435.7700722</v>
      </c>
      <c r="DD59" s="7">
        <v>57435507212.255997</v>
      </c>
      <c r="DE59" s="7">
        <v>63540193020.089333</v>
      </c>
      <c r="DI59" s="7">
        <v>19801664168.278839</v>
      </c>
      <c r="DJ59" s="7">
        <v>192924593987.2951</v>
      </c>
      <c r="DK59" s="7">
        <v>3466756880460.6157</v>
      </c>
      <c r="DM59" s="7">
        <v>525424629.99999988</v>
      </c>
      <c r="DN59" s="7">
        <v>306142937248.08997</v>
      </c>
      <c r="DO59" s="7">
        <v>71583553488.080429</v>
      </c>
      <c r="DP59" s="7">
        <v>156079606663.18845</v>
      </c>
      <c r="DQ59" s="7">
        <v>13510885067040.824</v>
      </c>
      <c r="DR59" s="7">
        <v>10274853795796.721</v>
      </c>
      <c r="DS59" s="7">
        <v>22477425046152.145</v>
      </c>
      <c r="DT59" s="7">
        <v>2979118476324.2373</v>
      </c>
      <c r="DU59" s="7">
        <v>20162858489508.137</v>
      </c>
      <c r="DV59" s="7">
        <v>97802211000</v>
      </c>
      <c r="DW59" s="7">
        <v>336296921758.7821</v>
      </c>
      <c r="DX59" s="7">
        <v>11885664082849.131</v>
      </c>
      <c r="DZ59" s="7">
        <v>1232088185030.3079</v>
      </c>
      <c r="EA59" s="7">
        <v>23136741984.154991</v>
      </c>
      <c r="EB59" s="7">
        <v>72374252815.378159</v>
      </c>
      <c r="EC59" s="7">
        <v>16397979816576.135</v>
      </c>
      <c r="ED59" s="7">
        <v>743797944700.87231</v>
      </c>
      <c r="EE59" s="7">
        <v>236785046710.87762</v>
      </c>
      <c r="EF59" s="7">
        <v>4631626233.9699812</v>
      </c>
      <c r="EG59" s="7">
        <v>2465453975282.2388</v>
      </c>
      <c r="EI59" s="7">
        <v>322000000</v>
      </c>
      <c r="EJ59" s="7">
        <v>14213558130.181726</v>
      </c>
      <c r="EK59" s="7">
        <v>2618885692029.1821</v>
      </c>
      <c r="EL59" s="7">
        <v>14332880086.195971</v>
      </c>
      <c r="EM59" s="7">
        <v>42689783733.873009</v>
      </c>
      <c r="EO59" s="7">
        <v>6298927773.1586962</v>
      </c>
      <c r="EP59" s="7">
        <v>964599177.53547394</v>
      </c>
      <c r="EQ59" s="7">
        <v>1126122707.9153376</v>
      </c>
      <c r="ER59" s="7">
        <v>10178967206.0184</v>
      </c>
      <c r="ES59" s="7">
        <v>194558651275.83636</v>
      </c>
      <c r="ET59" s="7">
        <v>1016208194.8148148</v>
      </c>
      <c r="EV59" s="7">
        <v>68763255963.894257</v>
      </c>
      <c r="EX59" s="7">
        <v>3446266343.825666</v>
      </c>
      <c r="EY59" s="7">
        <v>48407640170702.219</v>
      </c>
      <c r="EZ59" s="7">
        <v>320912235498.72784</v>
      </c>
      <c r="FA59" s="7">
        <v>21516915352.621685</v>
      </c>
      <c r="FB59" s="7">
        <v>641483025657.91077</v>
      </c>
      <c r="FC59" s="7">
        <v>50425333970.026443</v>
      </c>
      <c r="FD59" s="7">
        <v>8022638721.920126</v>
      </c>
      <c r="FE59" s="7">
        <v>124342940194.41859</v>
      </c>
      <c r="FF59" s="7">
        <v>25829338348827.949</v>
      </c>
      <c r="FG59" s="7">
        <v>27817703491430.488</v>
      </c>
      <c r="FH59" s="7">
        <v>1996430776919.239</v>
      </c>
      <c r="FI59" s="7">
        <v>914220211373.28918</v>
      </c>
      <c r="FJ59" s="7">
        <v>932259177765.30713</v>
      </c>
      <c r="FK59" s="7">
        <v>1077908367748.5504</v>
      </c>
      <c r="FM59" s="7">
        <v>2263522518124.0313</v>
      </c>
      <c r="FO59" s="7">
        <v>294053595685.71667</v>
      </c>
      <c r="FQ59" s="7">
        <v>171489001692.04736</v>
      </c>
      <c r="FR59" s="7">
        <v>20047413006.347099</v>
      </c>
      <c r="FS59" s="7">
        <v>318743685882.41425</v>
      </c>
      <c r="FT59" s="7">
        <v>1849970464191.7791</v>
      </c>
      <c r="FU59" s="7">
        <v>14027151472.705305</v>
      </c>
      <c r="FV59" s="7">
        <v>38654727746.478874</v>
      </c>
      <c r="FW59" s="7">
        <v>4939383909875.2666</v>
      </c>
      <c r="FX59" s="7">
        <v>133657084404.95674</v>
      </c>
      <c r="FY59" s="7">
        <v>70529014778.325119</v>
      </c>
      <c r="FZ59" s="7">
        <v>6551287937.6263161</v>
      </c>
      <c r="GA59" s="7">
        <v>20016747754.015266</v>
      </c>
      <c r="GB59" s="7">
        <v>165765016.35444543</v>
      </c>
      <c r="GC59" s="7">
        <v>916896555.55555546</v>
      </c>
      <c r="GD59" s="7">
        <v>1411245589976.6304</v>
      </c>
      <c r="GF59" s="7">
        <v>4761155214485.8535</v>
      </c>
      <c r="GG59" s="7">
        <v>15903437789.855162</v>
      </c>
      <c r="GH59" s="7">
        <v>47536798648.092865</v>
      </c>
      <c r="GI59" s="7">
        <v>2101000000</v>
      </c>
      <c r="GK59" s="7">
        <v>1378627407.4074073</v>
      </c>
      <c r="GL59" s="7">
        <v>5201168272873.085</v>
      </c>
      <c r="GM59" s="7">
        <v>940285148246.68091</v>
      </c>
      <c r="GN59" s="7">
        <v>405500691890.7063</v>
      </c>
      <c r="GP59" s="7">
        <v>81321876307.255646</v>
      </c>
      <c r="GQ59" s="7">
        <v>6252243979358.1602</v>
      </c>
      <c r="GR59" s="7">
        <v>27096675874126.352</v>
      </c>
      <c r="GS59" s="7">
        <v>2199709488.8603902</v>
      </c>
      <c r="GT59" s="7">
        <v>18428970598744.805</v>
      </c>
      <c r="GU59" s="7">
        <v>42738875963.370308</v>
      </c>
      <c r="GV59" s="7">
        <v>59947781147.477562</v>
      </c>
      <c r="GW59" s="7">
        <v>27677391316.340458</v>
      </c>
      <c r="GX59" s="7">
        <v>44802641829.926506</v>
      </c>
      <c r="GZ59" s="7">
        <v>101445004812.64339</v>
      </c>
      <c r="HB59" s="7">
        <v>6749515654.6441946</v>
      </c>
      <c r="HC59" s="7">
        <v>9990653078.1949749</v>
      </c>
      <c r="HD59" s="7">
        <v>3591112750.839385</v>
      </c>
      <c r="HE59" s="7">
        <v>3111499137793.7378</v>
      </c>
      <c r="HF59" s="7">
        <v>1045998068645.153</v>
      </c>
      <c r="HG59" s="7">
        <v>183000000</v>
      </c>
      <c r="HH59" s="7">
        <v>26741687969406.555</v>
      </c>
      <c r="HI59" s="7">
        <v>10899583154.649868</v>
      </c>
      <c r="HJ59" s="7">
        <v>14045098237.596041</v>
      </c>
      <c r="HK59" s="7">
        <v>10949092471.597013</v>
      </c>
      <c r="HL59" s="7">
        <v>67429590535.851822</v>
      </c>
      <c r="HN59" s="7">
        <v>4173255530.9734511</v>
      </c>
      <c r="HO59" s="7">
        <v>11160356497.940397</v>
      </c>
      <c r="HQ59" s="7">
        <v>11014858591.842175</v>
      </c>
      <c r="HR59" s="7">
        <v>4634588338.0717106</v>
      </c>
      <c r="HS59" s="7">
        <v>12164207329.543703</v>
      </c>
      <c r="HT59" s="7">
        <v>5441852138.1460524</v>
      </c>
      <c r="HU59" s="7">
        <v>296359118754.52545</v>
      </c>
      <c r="HV59" s="7">
        <v>20104904753734.801</v>
      </c>
      <c r="HW59" s="7">
        <v>10267157279.995649</v>
      </c>
      <c r="HY59" s="7">
        <v>7508986509.2748737</v>
      </c>
      <c r="HZ59" s="7">
        <v>405082677659.86816</v>
      </c>
      <c r="IA59" s="7">
        <v>13230844686.857956</v>
      </c>
      <c r="IB59" s="7">
        <v>770845046231.72729</v>
      </c>
      <c r="IC59" s="7">
        <v>370556666666.66663</v>
      </c>
      <c r="ID59" s="7">
        <v>21143873417.400158</v>
      </c>
      <c r="IE59" s="7">
        <v>102060129.57705468</v>
      </c>
      <c r="IF59" s="7">
        <v>185017316092.65414</v>
      </c>
      <c r="IG59" s="7">
        <v>47394052809933.242</v>
      </c>
      <c r="IH59" s="7">
        <v>66293368010.403107</v>
      </c>
      <c r="II59" s="7">
        <v>358773092768.13263</v>
      </c>
      <c r="IJ59" s="7">
        <v>283659980698.25549</v>
      </c>
      <c r="IK59" s="7">
        <v>55187700000</v>
      </c>
      <c r="IL59" s="7">
        <v>192093512185.0108</v>
      </c>
      <c r="IM59" s="7">
        <v>304905406845.90826</v>
      </c>
      <c r="IN59" s="7">
        <v>293000000</v>
      </c>
      <c r="IP59" s="7">
        <v>469508680416.11926</v>
      </c>
      <c r="IQ59" s="7">
        <v>1194739930946.803</v>
      </c>
      <c r="IT59" s="7">
        <v>204564700289.11841</v>
      </c>
      <c r="IU59" s="7">
        <v>27440632933.556126</v>
      </c>
      <c r="IV59" s="7">
        <v>13397099999.999998</v>
      </c>
      <c r="IW59" s="7">
        <v>8888374720.4086437</v>
      </c>
      <c r="IX59" s="7">
        <v>45072138207006.297</v>
      </c>
      <c r="IZ59" s="7">
        <v>152468681318.6813</v>
      </c>
      <c r="JA59" s="7">
        <v>186690595273.11954</v>
      </c>
      <c r="JB59" s="7">
        <v>1283162348132.8936</v>
      </c>
      <c r="JC59" s="7">
        <v>8376048904.5829058</v>
      </c>
      <c r="JD59" s="7">
        <v>2896360597068.8262</v>
      </c>
      <c r="JE59" s="7">
        <v>646438380568.71472</v>
      </c>
      <c r="JF59" s="7">
        <v>95584380032.206116</v>
      </c>
      <c r="JG59" s="7">
        <v>14765462631.321564</v>
      </c>
      <c r="JH59" s="7">
        <v>296965712342.01898</v>
      </c>
      <c r="JI59" s="7">
        <v>1202125000</v>
      </c>
      <c r="JJ59" s="7">
        <v>3668876080.3384614</v>
      </c>
      <c r="JK59" s="7">
        <v>26797470000</v>
      </c>
      <c r="JM59" s="7">
        <v>6217000000</v>
      </c>
      <c r="JN59" s="7">
        <v>37745114708.311348</v>
      </c>
      <c r="JO59" s="7">
        <v>1496573096431.1472</v>
      </c>
      <c r="JQ59" s="7">
        <v>1498001165832.2908</v>
      </c>
      <c r="JR59" s="7">
        <v>431168068762.37958</v>
      </c>
      <c r="JS59" s="7">
        <v>351054248.47733468</v>
      </c>
      <c r="JT59" s="7">
        <v>3620699735.1962028</v>
      </c>
      <c r="JU59" s="7">
        <v>89551834322.576721</v>
      </c>
      <c r="JV59" s="7">
        <v>43990635176.052292</v>
      </c>
      <c r="JW59" s="7">
        <v>510999796581.59741</v>
      </c>
      <c r="JX59" s="7">
        <v>3727303664.1740303</v>
      </c>
      <c r="JZ59" s="7">
        <v>1427323889.0960963</v>
      </c>
      <c r="KC59" s="7">
        <v>9600761473.7873783</v>
      </c>
      <c r="KD59" s="7">
        <v>13484932862978.766</v>
      </c>
      <c r="KE59" s="7">
        <v>3448627156740.3564</v>
      </c>
      <c r="KF59" s="7">
        <v>4399995986.5647736</v>
      </c>
      <c r="KG59" s="7">
        <v>406839679301.94342</v>
      </c>
      <c r="KH59" s="7">
        <v>6951657158.9009275</v>
      </c>
      <c r="KI59" s="7">
        <v>36179885714.285713</v>
      </c>
      <c r="KJ59" s="7">
        <v>4999719689605.3398</v>
      </c>
      <c r="KM59" s="7">
        <v>395159628.75180042</v>
      </c>
      <c r="KN59" s="7">
        <v>2896360597068.8262</v>
      </c>
      <c r="KO59" s="7">
        <v>1498001165832.2908</v>
      </c>
      <c r="KP59" s="7">
        <v>20989155539.843643</v>
      </c>
      <c r="KQ59" s="7">
        <v>42062549394.785851</v>
      </c>
      <c r="KR59" s="7">
        <v>857748989287.64197</v>
      </c>
      <c r="KS59" s="7">
        <v>34218878.43908406</v>
      </c>
      <c r="KT59" s="7">
        <v>47431038892.244064</v>
      </c>
      <c r="KU59" s="7">
        <v>25527910090.628483</v>
      </c>
      <c r="KV59" s="7">
        <v>93270479388.524261</v>
      </c>
      <c r="KW59" s="7">
        <v>20477486644322.586</v>
      </c>
      <c r="KX59" s="7">
        <v>52419720713.731575</v>
      </c>
      <c r="KY59" s="7">
        <v>18569100000000</v>
      </c>
      <c r="KZ59" s="7">
        <v>67220335569.6147</v>
      </c>
      <c r="LA59" s="7">
        <v>770796555.55555558</v>
      </c>
      <c r="LE59" s="7">
        <v>202615893443.72952</v>
      </c>
      <c r="LF59" s="7">
        <v>773502895.92760181</v>
      </c>
      <c r="LG59" s="7">
        <v>75543542614448.578</v>
      </c>
      <c r="LH59" s="7">
        <v>785916937.38867342</v>
      </c>
      <c r="LI59" s="7">
        <v>6649888888.8888884</v>
      </c>
      <c r="LJ59" s="7">
        <v>27317605346.07143</v>
      </c>
      <c r="LK59" s="7">
        <v>294840648284.11377</v>
      </c>
      <c r="LL59" s="7">
        <v>19551093303.337666</v>
      </c>
      <c r="LM59" s="7">
        <v>16289212000</v>
      </c>
    </row>
    <row r="60" spans="1:325" s="7" customFormat="1" x14ac:dyDescent="0.3">
      <c r="A60" s="7" t="s">
        <v>178</v>
      </c>
      <c r="B60" s="7" t="s">
        <v>63</v>
      </c>
      <c r="C60" s="7">
        <v>2723648551.7520761</v>
      </c>
      <c r="D60" s="7">
        <v>2434776645.7362771</v>
      </c>
      <c r="E60" s="7">
        <v>2001468867.7334414</v>
      </c>
      <c r="F60" s="7">
        <v>2703014867.3283372</v>
      </c>
      <c r="G60" s="7">
        <v>2909351792.5865908</v>
      </c>
      <c r="H60" s="7">
        <v>3136258896.9232955</v>
      </c>
      <c r="I60" s="7">
        <v>3039834558.749063</v>
      </c>
      <c r="J60" s="7">
        <v>3370843065.7673531</v>
      </c>
      <c r="K60" s="7">
        <v>3852115816.9775777</v>
      </c>
      <c r="L60" s="7">
        <v>4257218772.1536932</v>
      </c>
      <c r="M60" s="7">
        <v>4863487492.6576328</v>
      </c>
      <c r="N60" s="7">
        <v>5077222366.9747181</v>
      </c>
      <c r="O60" s="7">
        <v>6761786386.5471258</v>
      </c>
      <c r="P60" s="7">
        <v>8715105930.4910088</v>
      </c>
      <c r="Q60" s="7">
        <v>13209713643.321854</v>
      </c>
      <c r="R60" s="7">
        <v>15557934268.496481</v>
      </c>
      <c r="S60" s="7">
        <v>17728347374.993996</v>
      </c>
      <c r="T60" s="7">
        <v>20971901273.270954</v>
      </c>
      <c r="U60" s="7">
        <v>26364491313.44714</v>
      </c>
      <c r="V60" s="7">
        <v>33243422157.631123</v>
      </c>
      <c r="W60" s="7">
        <v>42345277342.019547</v>
      </c>
      <c r="X60" s="7">
        <v>44348672667.871536</v>
      </c>
      <c r="Y60" s="7">
        <v>45207088715.64827</v>
      </c>
      <c r="Z60" s="7">
        <v>48801369800.367516</v>
      </c>
      <c r="AA60" s="7">
        <v>53698278905.967812</v>
      </c>
      <c r="AB60" s="7">
        <v>57937868670.193726</v>
      </c>
      <c r="AC60" s="7">
        <v>63696301892.811569</v>
      </c>
      <c r="AD60" s="7">
        <v>66742267773.195869</v>
      </c>
      <c r="AE60" s="7">
        <v>59089067187.394341</v>
      </c>
      <c r="AF60" s="7">
        <v>55631489801.550797</v>
      </c>
      <c r="AG60" s="7">
        <v>62045099642.777405</v>
      </c>
      <c r="AH60" s="7">
        <v>45715367087.100098</v>
      </c>
      <c r="AI60" s="7">
        <v>48003298223.11779</v>
      </c>
      <c r="AJ60" s="7">
        <v>49946455210.96595</v>
      </c>
      <c r="AK60" s="7">
        <v>42542571305.513565</v>
      </c>
      <c r="AL60" s="7">
        <v>41764052457.881378</v>
      </c>
      <c r="AM60" s="7">
        <v>46941496779.849861</v>
      </c>
      <c r="AN60" s="7">
        <v>48177862501.949509</v>
      </c>
      <c r="AO60" s="7">
        <v>48187747528.899033</v>
      </c>
      <c r="AP60" s="7">
        <v>48640574566.647644</v>
      </c>
      <c r="AQ60" s="7">
        <v>54790245600.584633</v>
      </c>
      <c r="AR60" s="7">
        <v>54744714396.16655</v>
      </c>
      <c r="AS60" s="7">
        <v>56760288973.670341</v>
      </c>
      <c r="AT60" s="7">
        <v>67863829880.483238</v>
      </c>
      <c r="AU60" s="7">
        <v>85324998813.604019</v>
      </c>
      <c r="AV60" s="7">
        <v>103198228458.58755</v>
      </c>
      <c r="AW60" s="7">
        <v>117027304746.54008</v>
      </c>
      <c r="AX60" s="7">
        <v>134977087734.00835</v>
      </c>
      <c r="AY60" s="7">
        <v>171000691877.71356</v>
      </c>
      <c r="AZ60" s="7">
        <v>137211039898.19321</v>
      </c>
      <c r="BA60" s="7">
        <v>161207268655.39215</v>
      </c>
      <c r="BB60" s="7">
        <v>200013051408.11566</v>
      </c>
      <c r="BC60" s="7">
        <v>209047389309.48206</v>
      </c>
      <c r="BD60" s="7">
        <v>209783503258.22369</v>
      </c>
      <c r="BE60" s="7">
        <v>213983107815.93222</v>
      </c>
      <c r="BF60" s="7">
        <v>164779467703.29938</v>
      </c>
      <c r="BG60" s="7">
        <v>156079606663.18845</v>
      </c>
    </row>
    <row r="61" spans="1:325" s="7" customFormat="1" x14ac:dyDescent="0.3">
      <c r="A61" s="7" t="s">
        <v>180</v>
      </c>
      <c r="B61" s="7" t="s">
        <v>63</v>
      </c>
      <c r="C61" s="7">
        <v>80250607897.471313</v>
      </c>
      <c r="D61" s="7">
        <v>70446120293.930161</v>
      </c>
      <c r="E61" s="7">
        <v>64553859602.931938</v>
      </c>
      <c r="F61" s="7">
        <v>69902870221.951569</v>
      </c>
      <c r="G61" s="7">
        <v>81045260486.877197</v>
      </c>
      <c r="H61" s="7">
        <v>94581389222.310379</v>
      </c>
      <c r="I61" s="7">
        <v>103540620174.62419</v>
      </c>
      <c r="J61" s="7">
        <v>100327594149.6274</v>
      </c>
      <c r="K61" s="7">
        <v>101263633884.65677</v>
      </c>
      <c r="L61" s="7">
        <v>113708383150.44336</v>
      </c>
      <c r="M61" s="7">
        <v>126754872473.16315</v>
      </c>
      <c r="N61" s="7">
        <v>136312702994.83252</v>
      </c>
      <c r="O61" s="7">
        <v>154641092152.95618</v>
      </c>
      <c r="P61" s="7">
        <v>194701040987.76343</v>
      </c>
      <c r="Q61" s="7">
        <v>219659412580.45892</v>
      </c>
      <c r="R61" s="7">
        <v>246944087318.74057</v>
      </c>
      <c r="S61" s="7">
        <v>250649893231.02933</v>
      </c>
      <c r="T61" s="7">
        <v>289645540998.11517</v>
      </c>
      <c r="U61" s="7">
        <v>280407523101.03015</v>
      </c>
      <c r="V61" s="7">
        <v>324803362089.11359</v>
      </c>
      <c r="W61" s="7">
        <v>374772179720.20984</v>
      </c>
      <c r="X61" s="7">
        <v>399918512930.1048</v>
      </c>
      <c r="Y61" s="7">
        <v>419717430302.97443</v>
      </c>
      <c r="Z61" s="7">
        <v>440418446521.64392</v>
      </c>
      <c r="AA61" s="7">
        <v>478102543729.00958</v>
      </c>
      <c r="AB61" s="7">
        <v>523953069728.02777</v>
      </c>
      <c r="AC61" s="7">
        <v>522473954708.34564</v>
      </c>
      <c r="AD61" s="7">
        <v>516026891406.5777</v>
      </c>
      <c r="AE61" s="7">
        <v>572339843240.95691</v>
      </c>
      <c r="AF61" s="7">
        <v>618571702696.7594</v>
      </c>
      <c r="AG61" s="7">
        <v>662968550783.78345</v>
      </c>
      <c r="AH61" s="7">
        <v>719500276654.13098</v>
      </c>
      <c r="AI61" s="7">
        <v>806275873618.28552</v>
      </c>
      <c r="AJ61" s="7">
        <v>885162771200.5929</v>
      </c>
      <c r="AK61" s="7">
        <v>1064785347623.5449</v>
      </c>
      <c r="AL61" s="7">
        <v>1314212366696.8586</v>
      </c>
      <c r="AM61" s="7">
        <v>1509512132190.5857</v>
      </c>
      <c r="AN61" s="7">
        <v>1563548446701.3369</v>
      </c>
      <c r="AO61" s="7">
        <v>1433046627815.3359</v>
      </c>
      <c r="AP61" s="7">
        <v>1576362586188.1267</v>
      </c>
      <c r="AQ61" s="7">
        <v>1737555451927.585</v>
      </c>
      <c r="AR61" s="7">
        <v>1848686476416.4148</v>
      </c>
      <c r="AS61" s="7">
        <v>2046092163273.8254</v>
      </c>
      <c r="AT61" s="7">
        <v>2315810256864.6265</v>
      </c>
      <c r="AU61" s="7">
        <v>2685504072554.5967</v>
      </c>
      <c r="AV61" s="7">
        <v>3105749295673.2598</v>
      </c>
      <c r="AW61" s="7">
        <v>3737290328576.4795</v>
      </c>
      <c r="AX61" s="7">
        <v>4727201576905.3643</v>
      </c>
      <c r="AY61" s="7">
        <v>5984186206834.3525</v>
      </c>
      <c r="AZ61" s="7">
        <v>6493074986751.2402</v>
      </c>
      <c r="BA61" s="7">
        <v>7874829344710.6787</v>
      </c>
      <c r="BB61" s="7">
        <v>9625670980492.2734</v>
      </c>
      <c r="BC61" s="7">
        <v>10738149376011.467</v>
      </c>
      <c r="BD61" s="7">
        <v>11854684976018.264</v>
      </c>
      <c r="BE61" s="7">
        <v>12748056303254.859</v>
      </c>
      <c r="BF61" s="7">
        <v>13267358556273.447</v>
      </c>
      <c r="BG61" s="7">
        <v>13510885067040.824</v>
      </c>
    </row>
    <row r="62" spans="1:325" s="7" customFormat="1" x14ac:dyDescent="0.3">
      <c r="A62" s="7" t="s">
        <v>182</v>
      </c>
      <c r="B62" s="7" t="s">
        <v>63</v>
      </c>
      <c r="C62" s="7">
        <v>152222021503.1015</v>
      </c>
      <c r="D62" s="7">
        <v>153174173789.08948</v>
      </c>
      <c r="E62" s="7">
        <v>158795369827.79431</v>
      </c>
      <c r="F62" s="7">
        <v>167975897835.71259</v>
      </c>
      <c r="G62" s="7">
        <v>192426156455.16467</v>
      </c>
      <c r="H62" s="7">
        <v>209993963772.44742</v>
      </c>
      <c r="I62" s="7">
        <v>207316686431.05072</v>
      </c>
      <c r="J62" s="7">
        <v>217587076275.31342</v>
      </c>
      <c r="K62" s="7">
        <v>235705718659.73602</v>
      </c>
      <c r="L62" s="7">
        <v>263417168820.02191</v>
      </c>
      <c r="M62" s="7">
        <v>278414463364.50854</v>
      </c>
      <c r="N62" s="7">
        <v>300750846441.85669</v>
      </c>
      <c r="O62" s="7">
        <v>330264782812.66364</v>
      </c>
      <c r="P62" s="7">
        <v>422538233529.83606</v>
      </c>
      <c r="Q62" s="7">
        <v>592504417822.07361</v>
      </c>
      <c r="R62" s="7">
        <v>636292930399.37268</v>
      </c>
      <c r="S62" s="7">
        <v>694401920707.90955</v>
      </c>
      <c r="T62" s="7">
        <v>777069860599.99329</v>
      </c>
      <c r="U62" s="7">
        <v>860276042756.76245</v>
      </c>
      <c r="V62" s="7">
        <v>1045208440796.3761</v>
      </c>
      <c r="W62" s="7">
        <v>1289757085834.8643</v>
      </c>
      <c r="X62" s="7">
        <v>1441144663708.0732</v>
      </c>
      <c r="Y62" s="7">
        <v>1371908131842.8867</v>
      </c>
      <c r="Z62" s="7">
        <v>1385300584420.8328</v>
      </c>
      <c r="AA62" s="7">
        <v>1365815981597.7166</v>
      </c>
      <c r="AB62" s="7">
        <v>1397858695204.7529</v>
      </c>
      <c r="AC62" s="7">
        <v>1418211765048.27</v>
      </c>
      <c r="AD62" s="7">
        <v>1429315977542.6306</v>
      </c>
      <c r="AE62" s="7">
        <v>1535871536563.0527</v>
      </c>
      <c r="AF62" s="7">
        <v>1568562659306.2842</v>
      </c>
      <c r="AG62" s="7">
        <v>1806505172134.7664</v>
      </c>
      <c r="AH62" s="7">
        <v>1912921517302.4387</v>
      </c>
      <c r="AI62" s="7">
        <v>2098149661879.3296</v>
      </c>
      <c r="AJ62" s="7">
        <v>2302453002964.4351</v>
      </c>
      <c r="AK62" s="7">
        <v>2408912031539.9019</v>
      </c>
      <c r="AL62" s="7">
        <v>2468961701917.0283</v>
      </c>
      <c r="AM62" s="7">
        <v>2694453298131.2905</v>
      </c>
      <c r="AN62" s="7">
        <v>2878903970242.9199</v>
      </c>
      <c r="AO62" s="7">
        <v>2839864195429.2427</v>
      </c>
      <c r="AP62" s="7">
        <v>3010697292749.0557</v>
      </c>
      <c r="AQ62" s="7">
        <v>3265108230891.9292</v>
      </c>
      <c r="AR62" s="7">
        <v>3224441922892.9165</v>
      </c>
      <c r="AS62" s="7">
        <v>3131166808367.2402</v>
      </c>
      <c r="AT62" s="7">
        <v>3500675725433.4604</v>
      </c>
      <c r="AU62" s="7">
        <v>4066546525118.8315</v>
      </c>
      <c r="AV62" s="7">
        <v>4742611342049.5381</v>
      </c>
      <c r="AW62" s="7">
        <v>5428145324754.8203</v>
      </c>
      <c r="AX62" s="7">
        <v>6446032068048.8252</v>
      </c>
      <c r="AY62" s="7">
        <v>7272012608284.3965</v>
      </c>
      <c r="AZ62" s="7">
        <v>6990930969841.415</v>
      </c>
      <c r="BA62" s="7">
        <v>8490184886018.918</v>
      </c>
      <c r="BB62" s="7">
        <v>9567687630587.5918</v>
      </c>
      <c r="BC62" s="7">
        <v>9956217405201.375</v>
      </c>
      <c r="BD62" s="7">
        <v>10199668619019.658</v>
      </c>
      <c r="BE62" s="7">
        <v>10409979185059.65</v>
      </c>
      <c r="BF62" s="7">
        <v>10123440406910.543</v>
      </c>
      <c r="BG62" s="7">
        <v>10274853795796.721</v>
      </c>
    </row>
    <row r="63" spans="1:325" s="7" customFormat="1" x14ac:dyDescent="0.3">
      <c r="A63" s="7" t="s">
        <v>184</v>
      </c>
      <c r="B63" s="7" t="s">
        <v>63</v>
      </c>
      <c r="C63" s="7">
        <v>153406062445.13263</v>
      </c>
      <c r="D63" s="7">
        <v>153851906489.07629</v>
      </c>
      <c r="E63" s="7">
        <v>157422860957.5976</v>
      </c>
      <c r="F63" s="7">
        <v>175666653928.70749</v>
      </c>
      <c r="G63" s="7">
        <v>201828758065.12039</v>
      </c>
      <c r="H63" s="7">
        <v>224795305298.80557</v>
      </c>
      <c r="I63" s="7">
        <v>251316895422.91354</v>
      </c>
      <c r="J63" s="7">
        <v>272311886780.4841</v>
      </c>
      <c r="K63" s="7">
        <v>300037540836.51025</v>
      </c>
      <c r="L63" s="7">
        <v>345620520780.58087</v>
      </c>
      <c r="M63" s="7">
        <v>406892268832.73694</v>
      </c>
      <c r="N63" s="7">
        <v>451555305929.63226</v>
      </c>
      <c r="O63" s="7">
        <v>560418537433.3064</v>
      </c>
      <c r="P63" s="7">
        <v>738629607846.87305</v>
      </c>
      <c r="Q63" s="7">
        <v>850486001086.15479</v>
      </c>
      <c r="R63" s="7">
        <v>931183199853.37158</v>
      </c>
      <c r="S63" s="7">
        <v>1023624295308.8594</v>
      </c>
      <c r="T63" s="7">
        <v>1220099418673.4719</v>
      </c>
      <c r="U63" s="7">
        <v>1539413405469.0808</v>
      </c>
      <c r="V63" s="7">
        <v>1671803883927.9468</v>
      </c>
      <c r="W63" s="7">
        <v>1806920411252.2888</v>
      </c>
      <c r="X63" s="7">
        <v>1994776943312.8975</v>
      </c>
      <c r="Y63" s="7">
        <v>1953473277429.8284</v>
      </c>
      <c r="Z63" s="7">
        <v>2073066401462.3503</v>
      </c>
      <c r="AA63" s="7">
        <v>2223992929693.5708</v>
      </c>
      <c r="AB63" s="7">
        <v>2358172144946.5464</v>
      </c>
      <c r="AC63" s="7">
        <v>3076109459284.792</v>
      </c>
      <c r="AD63" s="7">
        <v>3598365917263.2178</v>
      </c>
      <c r="AE63" s="7">
        <v>4330848600314.3213</v>
      </c>
      <c r="AF63" s="7">
        <v>4529251580451.4238</v>
      </c>
      <c r="AG63" s="7">
        <v>4740125610961.5947</v>
      </c>
      <c r="AH63" s="7">
        <v>5337495034346.3574</v>
      </c>
      <c r="AI63" s="7">
        <v>5827466927803.0225</v>
      </c>
      <c r="AJ63" s="7">
        <v>6542241886332.8545</v>
      </c>
      <c r="AK63" s="7">
        <v>7302165972072.6904</v>
      </c>
      <c r="AL63" s="7">
        <v>8297217618291.415</v>
      </c>
      <c r="AM63" s="7">
        <v>7993854682092.7676</v>
      </c>
      <c r="AN63" s="7">
        <v>7649008381580.3779</v>
      </c>
      <c r="AO63" s="7">
        <v>6857782846050.0068</v>
      </c>
      <c r="AP63" s="7">
        <v>7656256420658</v>
      </c>
      <c r="AQ63" s="7">
        <v>8283672555565.9414</v>
      </c>
      <c r="AR63" s="7">
        <v>7705159083109.5049</v>
      </c>
      <c r="AS63" s="7">
        <v>7827298972846.9238</v>
      </c>
      <c r="AT63" s="7">
        <v>8605351856004.5371</v>
      </c>
      <c r="AU63" s="7">
        <v>9651082222195.4922</v>
      </c>
      <c r="AV63" s="7">
        <v>10292825485348.729</v>
      </c>
      <c r="AW63" s="7">
        <v>10913330711044.59</v>
      </c>
      <c r="AX63" s="7">
        <v>12205786067031.662</v>
      </c>
      <c r="AY63" s="7">
        <v>14097329803496.328</v>
      </c>
      <c r="AZ63" s="7">
        <v>14526049741278.869</v>
      </c>
      <c r="BA63" s="7">
        <v>16934259897815.949</v>
      </c>
      <c r="BB63" s="7">
        <v>19633645544446.762</v>
      </c>
      <c r="BC63" s="7">
        <v>21013112141456.652</v>
      </c>
      <c r="BD63" s="7">
        <v>21256469783768.676</v>
      </c>
      <c r="BE63" s="7">
        <v>21894085979174.934</v>
      </c>
      <c r="BF63" s="7">
        <v>21765291253881.367</v>
      </c>
      <c r="BG63" s="7">
        <v>22477425046152.145</v>
      </c>
    </row>
    <row r="64" spans="1:325" s="7" customFormat="1" x14ac:dyDescent="0.3">
      <c r="A64" s="7" t="s">
        <v>186</v>
      </c>
      <c r="B64" s="7" t="s">
        <v>63</v>
      </c>
      <c r="AF64" s="7">
        <v>903702469910.51978</v>
      </c>
      <c r="AG64" s="7">
        <v>960438672723.3667</v>
      </c>
      <c r="AH64" s="7">
        <v>926765119090.88379</v>
      </c>
      <c r="AI64" s="7">
        <v>853278424758.78857</v>
      </c>
      <c r="AJ64" s="7">
        <v>838260559328.05481</v>
      </c>
      <c r="AK64" s="7">
        <v>727687093069.71826</v>
      </c>
      <c r="AL64" s="7">
        <v>776931366529.15564</v>
      </c>
      <c r="AM64" s="7">
        <v>787851671889.66736</v>
      </c>
      <c r="AN64" s="7">
        <v>820131784781.87463</v>
      </c>
      <c r="AO64" s="7">
        <v>771871770861.15906</v>
      </c>
      <c r="AP64" s="7">
        <v>650450056519.40686</v>
      </c>
      <c r="AQ64" s="7">
        <v>720049109208.47375</v>
      </c>
      <c r="AR64" s="7">
        <v>717065633312.41663</v>
      </c>
      <c r="AS64" s="7">
        <v>820427017878.6969</v>
      </c>
      <c r="AT64" s="7">
        <v>1037515255499.2324</v>
      </c>
      <c r="AU64" s="7">
        <v>1367586660092.3291</v>
      </c>
      <c r="AV64" s="7">
        <v>1726468996323.2395</v>
      </c>
      <c r="AW64" s="7">
        <v>2114341890534.8938</v>
      </c>
      <c r="AX64" s="7">
        <v>2727633767388.6182</v>
      </c>
      <c r="AY64" s="7">
        <v>3372528990767.7095</v>
      </c>
      <c r="AZ64" s="7">
        <v>2655132038891.5571</v>
      </c>
      <c r="BA64" s="7">
        <v>3156252483058.1772</v>
      </c>
      <c r="BB64" s="7">
        <v>3871963192958.709</v>
      </c>
      <c r="BC64" s="7">
        <v>4070879223563.8647</v>
      </c>
      <c r="BD64" s="7">
        <v>4302720557394.2656</v>
      </c>
      <c r="BE64" s="7">
        <v>4078799138447.7314</v>
      </c>
      <c r="BF64" s="7">
        <v>3120102822297.1011</v>
      </c>
      <c r="BG64" s="7">
        <v>2979118476324.2373</v>
      </c>
    </row>
    <row r="65" spans="1:59" s="7" customFormat="1" x14ac:dyDescent="0.3">
      <c r="A65" s="7" t="s">
        <v>188</v>
      </c>
      <c r="B65" s="7" t="s">
        <v>63</v>
      </c>
      <c r="C65" s="7">
        <v>432763685324.50934</v>
      </c>
      <c r="D65" s="7">
        <v>460668876592.49127</v>
      </c>
      <c r="E65" s="7">
        <v>503638735647.90771</v>
      </c>
      <c r="F65" s="7">
        <v>555368983066.66248</v>
      </c>
      <c r="G65" s="7">
        <v>615028489294.96069</v>
      </c>
      <c r="H65" s="7">
        <v>669257339022.05701</v>
      </c>
      <c r="I65" s="7">
        <v>727080705610.44531</v>
      </c>
      <c r="J65" s="7">
        <v>782273534888.32605</v>
      </c>
      <c r="K65" s="7">
        <v>815868539007.52649</v>
      </c>
      <c r="L65" s="7">
        <v>895741081122.0376</v>
      </c>
      <c r="M65" s="7">
        <v>1007609884842.0923</v>
      </c>
      <c r="N65" s="7">
        <v>1136379130354.9932</v>
      </c>
      <c r="O65" s="7">
        <v>1361730567491.8735</v>
      </c>
      <c r="P65" s="7">
        <v>1729501999343.5103</v>
      </c>
      <c r="Q65" s="7">
        <v>1954079227218.9397</v>
      </c>
      <c r="R65" s="7">
        <v>2282879504237.6172</v>
      </c>
      <c r="S65" s="7">
        <v>2372796286718.2842</v>
      </c>
      <c r="T65" s="7">
        <v>2689034117521.3999</v>
      </c>
      <c r="U65" s="7">
        <v>3282122941201.4438</v>
      </c>
      <c r="V65" s="7">
        <v>4015364706047.0293</v>
      </c>
      <c r="W65" s="7">
        <v>4548343163223.5889</v>
      </c>
      <c r="X65" s="7">
        <v>4048271618267.4253</v>
      </c>
      <c r="Y65" s="7">
        <v>3900963906539.5981</v>
      </c>
      <c r="Z65" s="7">
        <v>3784300665660.478</v>
      </c>
      <c r="AA65" s="7">
        <v>3637246299961.4209</v>
      </c>
      <c r="AB65" s="7">
        <v>3764269446867.665</v>
      </c>
      <c r="AC65" s="7">
        <v>5137673243594.373</v>
      </c>
      <c r="AD65" s="7">
        <v>6348859470242.9932</v>
      </c>
      <c r="AE65" s="7">
        <v>7067497880251.2695</v>
      </c>
      <c r="AF65" s="7">
        <v>7224451847727.1885</v>
      </c>
      <c r="AG65" s="7">
        <v>8837798957217.5664</v>
      </c>
      <c r="AH65" s="7">
        <v>9118254483722.1445</v>
      </c>
      <c r="AI65" s="7">
        <v>9780068883431.2715</v>
      </c>
      <c r="AJ65" s="7">
        <v>8987910993879.6348</v>
      </c>
      <c r="AK65" s="7">
        <v>9400417935058.6426</v>
      </c>
      <c r="AL65" s="7">
        <v>10827903895370.213</v>
      </c>
      <c r="AM65" s="7">
        <v>11055076580948.963</v>
      </c>
      <c r="AN65" s="7">
        <v>10489769869606.221</v>
      </c>
      <c r="AO65" s="7">
        <v>10749669669893.635</v>
      </c>
      <c r="AP65" s="7">
        <v>10628573427395.121</v>
      </c>
      <c r="AQ65" s="7">
        <v>10011304103592.314</v>
      </c>
      <c r="AR65" s="7">
        <v>10112904613806.846</v>
      </c>
      <c r="AS65" s="7">
        <v>11061551679319.434</v>
      </c>
      <c r="AT65" s="7">
        <v>13475936343306.771</v>
      </c>
      <c r="AU65" s="7">
        <v>15710079754567.424</v>
      </c>
      <c r="AV65" s="7">
        <v>16731221185836.322</v>
      </c>
      <c r="AW65" s="7">
        <v>18108863489937.008</v>
      </c>
      <c r="AX65" s="7">
        <v>21160525702403.238</v>
      </c>
      <c r="AY65" s="7">
        <v>23218568155419.668</v>
      </c>
      <c r="AZ65" s="7">
        <v>20419024790312.469</v>
      </c>
      <c r="BA65" s="7">
        <v>20905471026131.41</v>
      </c>
      <c r="BB65" s="7">
        <v>23146206945497.371</v>
      </c>
      <c r="BC65" s="7">
        <v>22278308473166.195</v>
      </c>
      <c r="BD65" s="7">
        <v>23253753489878.504</v>
      </c>
      <c r="BE65" s="7">
        <v>23602629398500.684</v>
      </c>
      <c r="BF65" s="7">
        <v>20278407939904.223</v>
      </c>
      <c r="BG65" s="7">
        <v>20162858489508.137</v>
      </c>
    </row>
    <row r="66" spans="1:59" s="7" customFormat="1" x14ac:dyDescent="0.3">
      <c r="A66" s="7" t="s">
        <v>190</v>
      </c>
      <c r="B66" s="7" t="s">
        <v>63</v>
      </c>
      <c r="C66" s="7">
        <v>1010325138.0301611</v>
      </c>
      <c r="D66" s="7">
        <v>979108806.84864604</v>
      </c>
      <c r="E66" s="7">
        <v>958598195.03396654</v>
      </c>
      <c r="F66" s="7">
        <v>1038389642.3141806</v>
      </c>
      <c r="G66" s="7">
        <v>1156150890.0613325</v>
      </c>
      <c r="H66" s="7">
        <v>2387048255.4517336</v>
      </c>
      <c r="I66" s="7">
        <v>2429309513.8085394</v>
      </c>
      <c r="J66" s="7">
        <v>2553596091.822576</v>
      </c>
      <c r="K66" s="7">
        <v>2582180794.1855011</v>
      </c>
      <c r="L66" s="7">
        <v>3112166848.3004012</v>
      </c>
      <c r="M66" s="7">
        <v>2862504169.9989309</v>
      </c>
      <c r="N66" s="7">
        <v>2754220263.0252838</v>
      </c>
      <c r="O66" s="7">
        <v>3185987234.8408933</v>
      </c>
      <c r="P66" s="7">
        <v>3891755551.9413786</v>
      </c>
      <c r="Q66" s="7">
        <v>6599259420.9960489</v>
      </c>
      <c r="R66" s="7">
        <v>7731677256.8098249</v>
      </c>
      <c r="S66" s="7">
        <v>9091924304.8347664</v>
      </c>
      <c r="T66" s="7">
        <v>11026346589.501144</v>
      </c>
      <c r="U66" s="7">
        <v>11922502170.640518</v>
      </c>
      <c r="V66" s="7">
        <v>14175166007.577393</v>
      </c>
      <c r="W66" s="7">
        <v>17881514682.878384</v>
      </c>
      <c r="X66" s="7">
        <v>21810767209.369484</v>
      </c>
      <c r="Y66" s="7">
        <v>19929853574.609524</v>
      </c>
      <c r="Z66" s="7">
        <v>17152483214.353634</v>
      </c>
      <c r="AA66" s="7">
        <v>16912515183.278257</v>
      </c>
      <c r="AB66" s="7">
        <v>17149094589.982655</v>
      </c>
      <c r="AC66" s="7">
        <v>15314143988.062119</v>
      </c>
      <c r="AD66" s="7">
        <v>13945431882.227064</v>
      </c>
      <c r="AE66" s="7">
        <v>13051886552.337729</v>
      </c>
      <c r="AF66" s="7">
        <v>13890828707.6493</v>
      </c>
      <c r="AG66" s="7">
        <v>15239278100.350185</v>
      </c>
      <c r="AH66" s="7">
        <v>16988535267.633816</v>
      </c>
      <c r="AI66" s="7">
        <v>18094238119.059528</v>
      </c>
      <c r="AJ66" s="7">
        <v>18938717358.67934</v>
      </c>
      <c r="AK66" s="7">
        <v>22708673336.668331</v>
      </c>
      <c r="AL66" s="7">
        <v>24432884442.221107</v>
      </c>
      <c r="AM66" s="7">
        <v>25226393196.598297</v>
      </c>
      <c r="AN66" s="7">
        <v>28162053026.513256</v>
      </c>
      <c r="AO66" s="7">
        <v>27981896948.474236</v>
      </c>
      <c r="AP66" s="7">
        <v>19645272636.318157</v>
      </c>
      <c r="AQ66" s="7">
        <v>18327764882.441219</v>
      </c>
      <c r="AR66" s="7">
        <v>24468324000</v>
      </c>
      <c r="AS66" s="7">
        <v>28548945000</v>
      </c>
      <c r="AT66" s="7">
        <v>32432859000</v>
      </c>
      <c r="AU66" s="7">
        <v>36591661000</v>
      </c>
      <c r="AV66" s="7">
        <v>41507085000</v>
      </c>
      <c r="AW66" s="7">
        <v>46802044000</v>
      </c>
      <c r="AX66" s="7">
        <v>51007777000</v>
      </c>
      <c r="AY66" s="7">
        <v>61762635000.000008</v>
      </c>
      <c r="AZ66" s="7">
        <v>62519686000</v>
      </c>
      <c r="BA66" s="7">
        <v>69555367000</v>
      </c>
      <c r="BB66" s="7">
        <v>79276664000</v>
      </c>
      <c r="BC66" s="7">
        <v>87924544000</v>
      </c>
      <c r="BD66" s="7">
        <v>95129659000</v>
      </c>
      <c r="BE66" s="7">
        <v>102292260000</v>
      </c>
      <c r="BF66" s="7">
        <v>100176808000</v>
      </c>
      <c r="BG66" s="7">
        <v>97802211000</v>
      </c>
    </row>
    <row r="67" spans="1:59" s="7" customFormat="1" x14ac:dyDescent="0.3">
      <c r="A67" s="7" t="s">
        <v>192</v>
      </c>
      <c r="B67" s="7" t="s">
        <v>63</v>
      </c>
      <c r="H67" s="7">
        <v>5111621013.5430317</v>
      </c>
      <c r="I67" s="7">
        <v>5339520612.993741</v>
      </c>
      <c r="J67" s="7">
        <v>5579168509.5090666</v>
      </c>
      <c r="K67" s="7">
        <v>6109112149.5327101</v>
      </c>
      <c r="L67" s="7">
        <v>6861743341.4043589</v>
      </c>
      <c r="M67" s="7">
        <v>7682491836.2220554</v>
      </c>
      <c r="N67" s="7">
        <v>8266003570.517725</v>
      </c>
      <c r="O67" s="7">
        <v>8763960703.2057915</v>
      </c>
      <c r="P67" s="7">
        <v>9616725366.3466396</v>
      </c>
      <c r="Q67" s="7">
        <v>9015166839.8088512</v>
      </c>
      <c r="R67" s="7">
        <v>11437965585.269619</v>
      </c>
      <c r="S67" s="7">
        <v>13360476861.96624</v>
      </c>
      <c r="T67" s="7">
        <v>14636028766.883001</v>
      </c>
      <c r="U67" s="7">
        <v>14849909490.600365</v>
      </c>
      <c r="V67" s="7">
        <v>18150000571.428574</v>
      </c>
      <c r="W67" s="7">
        <v>22912500555.555557</v>
      </c>
      <c r="X67" s="7">
        <v>23405404729.729736</v>
      </c>
      <c r="Y67" s="7">
        <v>25592365394.088669</v>
      </c>
      <c r="Z67" s="7">
        <v>28137369499.417927</v>
      </c>
      <c r="AA67" s="7">
        <v>30642873038.056332</v>
      </c>
      <c r="AB67" s="7">
        <v>34689560464.872787</v>
      </c>
      <c r="AC67" s="7">
        <v>35880262675.397568</v>
      </c>
      <c r="AD67" s="7">
        <v>40507934171.249023</v>
      </c>
      <c r="AE67" s="7">
        <v>35044634014.764343</v>
      </c>
      <c r="AF67" s="7">
        <v>39648442534.076828</v>
      </c>
      <c r="AG67" s="7">
        <v>43130416913.414078</v>
      </c>
      <c r="AH67" s="7">
        <v>36970555898.969765</v>
      </c>
      <c r="AI67" s="7">
        <v>41855986519.423462</v>
      </c>
      <c r="AJ67" s="7">
        <v>46578631452.581032</v>
      </c>
      <c r="AK67" s="7">
        <v>51897983392.645317</v>
      </c>
      <c r="AL67" s="7">
        <v>60159245060.454155</v>
      </c>
      <c r="AM67" s="7">
        <v>67629716981.13208</v>
      </c>
      <c r="AN67" s="7">
        <v>78436578171.091446</v>
      </c>
      <c r="AO67" s="7">
        <v>84828807556.080292</v>
      </c>
      <c r="AP67" s="7">
        <v>90710704806.841644</v>
      </c>
      <c r="AQ67" s="7">
        <v>99838543960.076309</v>
      </c>
      <c r="AR67" s="7">
        <v>97632008709.853027</v>
      </c>
      <c r="AS67" s="7">
        <v>87850683978.669144</v>
      </c>
      <c r="AT67" s="7">
        <v>82924503942.638107</v>
      </c>
      <c r="AU67" s="7">
        <v>78845185293.496445</v>
      </c>
      <c r="AV67" s="7">
        <v>89685725230.251663</v>
      </c>
      <c r="AW67" s="7">
        <v>107484034870.97391</v>
      </c>
      <c r="AX67" s="7">
        <v>130478960092.49852</v>
      </c>
      <c r="AY67" s="7">
        <v>162818181818.18182</v>
      </c>
      <c r="AZ67" s="7">
        <v>188982374700.80511</v>
      </c>
      <c r="BA67" s="7">
        <v>218888324504.7529</v>
      </c>
      <c r="BB67" s="7">
        <v>236001858960.01514</v>
      </c>
      <c r="BC67" s="7">
        <v>279372758361.83167</v>
      </c>
      <c r="BD67" s="7">
        <v>288586231501.87695</v>
      </c>
      <c r="BE67" s="7">
        <v>305529656458.43793</v>
      </c>
      <c r="BF67" s="7">
        <v>332698041030.80713</v>
      </c>
      <c r="BG67" s="7">
        <v>336296921758.7821</v>
      </c>
    </row>
    <row r="68" spans="1:59" s="7" customFormat="1" x14ac:dyDescent="0.3">
      <c r="A68" s="7" t="s">
        <v>194</v>
      </c>
      <c r="B68" s="7" t="s">
        <v>63</v>
      </c>
      <c r="C68" s="7">
        <v>245389523535.20975</v>
      </c>
      <c r="D68" s="7">
        <v>270108736771.7283</v>
      </c>
      <c r="E68" s="7">
        <v>299749528685.37616</v>
      </c>
      <c r="F68" s="7">
        <v>336271770003.71692</v>
      </c>
      <c r="G68" s="7">
        <v>374010191933.27026</v>
      </c>
      <c r="H68" s="7">
        <v>408119028178.09686</v>
      </c>
      <c r="I68" s="7">
        <v>445040235612.18378</v>
      </c>
      <c r="J68" s="7">
        <v>483441345246.61481</v>
      </c>
      <c r="K68" s="7">
        <v>518263505475.99554</v>
      </c>
      <c r="L68" s="7">
        <v>572532268216.49524</v>
      </c>
      <c r="M68" s="7">
        <v>641460637395.97095</v>
      </c>
      <c r="N68" s="7">
        <v>727045243334.75073</v>
      </c>
      <c r="O68" s="7">
        <v>878371965947.91138</v>
      </c>
      <c r="P68" s="7">
        <v>1140215331077.9253</v>
      </c>
      <c r="Q68" s="7">
        <v>1292913189870.3503</v>
      </c>
      <c r="R68" s="7">
        <v>1499292682301.1006</v>
      </c>
      <c r="S68" s="7">
        <v>1564518129278.7563</v>
      </c>
      <c r="T68" s="7">
        <v>1779460900157.2705</v>
      </c>
      <c r="U68" s="7">
        <v>2179044584488.0708</v>
      </c>
      <c r="V68" s="7">
        <v>2639765077757.4517</v>
      </c>
      <c r="W68" s="7">
        <v>2956735717812.2407</v>
      </c>
      <c r="X68" s="7">
        <v>2569819070205.9312</v>
      </c>
      <c r="Y68" s="7">
        <v>2487970498872.8706</v>
      </c>
      <c r="Z68" s="7">
        <v>2427189312535.1016</v>
      </c>
      <c r="AA68" s="7">
        <v>2328259732922.5122</v>
      </c>
      <c r="AB68" s="7">
        <v>2392054029846.5093</v>
      </c>
      <c r="AC68" s="7">
        <v>3357238823395.4941</v>
      </c>
      <c r="AD68" s="7">
        <v>4152743228203.7383</v>
      </c>
      <c r="AE68" s="7">
        <v>4567318804504.6514</v>
      </c>
      <c r="AF68" s="7">
        <v>4665607905988.6533</v>
      </c>
      <c r="AG68" s="7">
        <v>5871693989817.0742</v>
      </c>
      <c r="AH68" s="7">
        <v>6104530124284.3438</v>
      </c>
      <c r="AI68" s="7">
        <v>6734901870233.9902</v>
      </c>
      <c r="AJ68" s="7">
        <v>6168663044953.8262</v>
      </c>
      <c r="AK68" s="7">
        <v>6515506760178.5244</v>
      </c>
      <c r="AL68" s="7">
        <v>7520106864481.8574</v>
      </c>
      <c r="AM68" s="7">
        <v>7611726452029.6631</v>
      </c>
      <c r="AN68" s="7">
        <v>6959484673611.0117</v>
      </c>
      <c r="AO68" s="7">
        <v>7151028055866.0107</v>
      </c>
      <c r="AP68" s="7">
        <v>7119223020204.0801</v>
      </c>
      <c r="AQ68" s="7">
        <v>6486948965622.9805</v>
      </c>
      <c r="AR68" s="7">
        <v>6593233923750.3271</v>
      </c>
      <c r="AS68" s="7">
        <v>7173603214645.7129</v>
      </c>
      <c r="AT68" s="7">
        <v>8850599071571.0137</v>
      </c>
      <c r="AU68" s="7">
        <v>10151814034876.717</v>
      </c>
      <c r="AV68" s="7">
        <v>10535328496601.932</v>
      </c>
      <c r="AW68" s="7">
        <v>11184406192078.252</v>
      </c>
      <c r="AX68" s="7">
        <v>12877397931377.438</v>
      </c>
      <c r="AY68" s="7">
        <v>14115366559756.82</v>
      </c>
      <c r="AZ68" s="7">
        <v>12905452856781.063</v>
      </c>
      <c r="BA68" s="7">
        <v>12642935603562.068</v>
      </c>
      <c r="BB68" s="7">
        <v>13622723195115.414</v>
      </c>
      <c r="BC68" s="7">
        <v>12637588983379.432</v>
      </c>
      <c r="BD68" s="7">
        <v>13187495064380.713</v>
      </c>
      <c r="BE68" s="7">
        <v>13457720442907.461</v>
      </c>
      <c r="BF68" s="7">
        <v>11616144612366.342</v>
      </c>
      <c r="BG68" s="7">
        <v>11885664082849.131</v>
      </c>
    </row>
    <row r="69" spans="1:59" s="7" customFormat="1" x14ac:dyDescent="0.3">
      <c r="A69" s="7" t="s">
        <v>196</v>
      </c>
      <c r="B69" s="7" t="s">
        <v>63</v>
      </c>
      <c r="AI69" s="7">
        <v>477101651.64837557</v>
      </c>
      <c r="AJ69" s="7">
        <v>467872714.75560319</v>
      </c>
      <c r="AK69" s="7">
        <v>531688311.6883117</v>
      </c>
      <c r="AL69" s="7">
        <v>578015625</v>
      </c>
      <c r="AM69" s="7">
        <v>693535954.19006717</v>
      </c>
      <c r="AN69" s="7">
        <v>686490090.14014077</v>
      </c>
      <c r="AO69" s="7">
        <v>745526154.93282986</v>
      </c>
      <c r="AP69" s="7">
        <v>688921325.71204281</v>
      </c>
      <c r="AQ69" s="7">
        <v>706370815.58441556</v>
      </c>
      <c r="AR69" s="7">
        <v>752368495.51262212</v>
      </c>
      <c r="AS69" s="7">
        <v>729321366.65186059</v>
      </c>
      <c r="AT69" s="7">
        <v>870247703.18275821</v>
      </c>
      <c r="AU69" s="7">
        <v>1109054005.4397099</v>
      </c>
      <c r="AV69" s="7">
        <v>1098425900.7411551</v>
      </c>
      <c r="AW69" s="7">
        <v>1211161879.6747968</v>
      </c>
      <c r="AX69" s="7">
        <v>1317974491.0569105</v>
      </c>
      <c r="AY69" s="7">
        <v>1380188800</v>
      </c>
      <c r="AZ69" s="7">
        <v>1856695551.2195122</v>
      </c>
      <c r="BA69" s="7">
        <v>2117039512.195122</v>
      </c>
      <c r="BB69" s="7">
        <v>2607739837.3983741</v>
      </c>
    </row>
    <row r="70" spans="1:59" s="7" customFormat="1" x14ac:dyDescent="0.3">
      <c r="A70" s="7" t="s">
        <v>198</v>
      </c>
      <c r="B70" s="7" t="s">
        <v>63</v>
      </c>
      <c r="C70" s="7">
        <v>12072126075.397039</v>
      </c>
      <c r="D70" s="7">
        <v>13834300571.484875</v>
      </c>
      <c r="E70" s="7">
        <v>16138545209.245983</v>
      </c>
      <c r="F70" s="7">
        <v>19074913947.719639</v>
      </c>
      <c r="G70" s="7">
        <v>21343844643.73407</v>
      </c>
      <c r="H70" s="7">
        <v>24756958694.92382</v>
      </c>
      <c r="I70" s="7">
        <v>28721062242.163357</v>
      </c>
      <c r="J70" s="7">
        <v>31647119228.198189</v>
      </c>
      <c r="K70" s="7">
        <v>31475548481.409546</v>
      </c>
      <c r="L70" s="7">
        <v>36038711599.540985</v>
      </c>
      <c r="M70" s="7">
        <v>40881655098.645111</v>
      </c>
      <c r="N70" s="7">
        <v>46492797365.269463</v>
      </c>
      <c r="O70" s="7">
        <v>58971806626.973862</v>
      </c>
      <c r="P70" s="7">
        <v>78425934894.346085</v>
      </c>
      <c r="Q70" s="7">
        <v>97009800115.373535</v>
      </c>
      <c r="R70" s="7">
        <v>114465300289.85509</v>
      </c>
      <c r="S70" s="7">
        <v>118185307386.22234</v>
      </c>
      <c r="T70" s="7">
        <v>132089531434.83023</v>
      </c>
      <c r="U70" s="7">
        <v>160163483072.91666</v>
      </c>
      <c r="V70" s="7">
        <v>214019077342.58801</v>
      </c>
      <c r="W70" s="7">
        <v>232134606637.27081</v>
      </c>
      <c r="X70" s="7">
        <v>202257045774.01337</v>
      </c>
      <c r="Y70" s="7">
        <v>195464408602.15054</v>
      </c>
      <c r="Z70" s="7">
        <v>170486866357.30859</v>
      </c>
      <c r="AA70" s="7">
        <v>171635463361.62286</v>
      </c>
      <c r="AB70" s="7">
        <v>180302412230.91977</v>
      </c>
      <c r="AC70" s="7">
        <v>250638463466.7934</v>
      </c>
      <c r="AD70" s="7">
        <v>317882187036.78748</v>
      </c>
      <c r="AE70" s="7">
        <v>375138723325.23926</v>
      </c>
      <c r="AF70" s="7">
        <v>413630538018.27124</v>
      </c>
      <c r="AG70" s="7">
        <v>535101248775.71008</v>
      </c>
      <c r="AH70" s="7">
        <v>575598537069.65564</v>
      </c>
      <c r="AI70" s="7">
        <v>629202392003.90063</v>
      </c>
      <c r="AJ70" s="7">
        <v>523649481762.32184</v>
      </c>
      <c r="AK70" s="7">
        <v>529121577319.58759</v>
      </c>
      <c r="AL70" s="7">
        <v>612939685081.39844</v>
      </c>
      <c r="AM70" s="7">
        <v>640998292394.58826</v>
      </c>
      <c r="AN70" s="7">
        <v>588692045454.54541</v>
      </c>
      <c r="AO70" s="7">
        <v>617041986858.22473</v>
      </c>
      <c r="AP70" s="7">
        <v>633194118900.49011</v>
      </c>
      <c r="AQ70" s="7">
        <v>595402616546.89514</v>
      </c>
      <c r="AR70" s="7">
        <v>625975838926.17456</v>
      </c>
      <c r="AS70" s="7">
        <v>705145868624.12952</v>
      </c>
      <c r="AT70" s="7">
        <v>906853273137.69751</v>
      </c>
      <c r="AU70" s="7">
        <v>1069555500372.4857</v>
      </c>
      <c r="AV70" s="7">
        <v>1157276458151.9712</v>
      </c>
      <c r="AW70" s="7">
        <v>1264551499184.5439</v>
      </c>
      <c r="AX70" s="7">
        <v>1479341637010.676</v>
      </c>
      <c r="AY70" s="7">
        <v>1634989014208.2908</v>
      </c>
      <c r="AZ70" s="7">
        <v>1499074742984.1624</v>
      </c>
      <c r="BA70" s="7">
        <v>1431587612302.2568</v>
      </c>
      <c r="BB70" s="7">
        <v>1488017213511.011</v>
      </c>
      <c r="BC70" s="7">
        <v>1335945712662.2993</v>
      </c>
      <c r="BD70" s="7">
        <v>1361775869855.8679</v>
      </c>
      <c r="BE70" s="7">
        <v>1375856057716.8213</v>
      </c>
      <c r="BF70" s="7">
        <v>1192955480686.4321</v>
      </c>
      <c r="BG70" s="7">
        <v>1232088185030.3079</v>
      </c>
    </row>
    <row r="71" spans="1:59" s="7" customFormat="1" x14ac:dyDescent="0.3">
      <c r="A71" s="7" t="s">
        <v>200</v>
      </c>
      <c r="B71" s="7" t="s">
        <v>63</v>
      </c>
      <c r="AL71" s="7">
        <v>4373665145.5546818</v>
      </c>
      <c r="AM71" s="7">
        <v>4746109767.1998959</v>
      </c>
      <c r="AN71" s="7">
        <v>5066240419.2966633</v>
      </c>
      <c r="AO71" s="7">
        <v>5617109244.632328</v>
      </c>
      <c r="AP71" s="7">
        <v>5726897998.296422</v>
      </c>
      <c r="AQ71" s="7">
        <v>5685774808.8086243</v>
      </c>
      <c r="AR71" s="7">
        <v>6245069734.1330233</v>
      </c>
      <c r="AS71" s="7">
        <v>7322069511.1613445</v>
      </c>
      <c r="AT71" s="7">
        <v>9833870709.1237564</v>
      </c>
      <c r="AU71" s="7">
        <v>12059201242.236025</v>
      </c>
      <c r="AV71" s="7">
        <v>14006088297.475437</v>
      </c>
      <c r="AW71" s="7">
        <v>16963625015.681847</v>
      </c>
      <c r="AX71" s="7">
        <v>22237061730.084862</v>
      </c>
      <c r="AY71" s="7">
        <v>24194039255.89571</v>
      </c>
      <c r="AZ71" s="7">
        <v>19652492636.843567</v>
      </c>
      <c r="BA71" s="7">
        <v>19490936349.175308</v>
      </c>
      <c r="BB71" s="7">
        <v>23170239900.765354</v>
      </c>
      <c r="BC71" s="7">
        <v>23043864510.054344</v>
      </c>
      <c r="BD71" s="7">
        <v>25081185830.68758</v>
      </c>
      <c r="BE71" s="7">
        <v>26213940386.788296</v>
      </c>
      <c r="BF71" s="7">
        <v>22460470490.013344</v>
      </c>
      <c r="BG71" s="7">
        <v>23136741984.154991</v>
      </c>
    </row>
    <row r="72" spans="1:59" s="7" customFormat="1" x14ac:dyDescent="0.3">
      <c r="A72" s="7" t="s">
        <v>202</v>
      </c>
      <c r="B72" s="7" t="s">
        <v>63</v>
      </c>
      <c r="X72" s="7">
        <v>7324903188.405798</v>
      </c>
      <c r="Y72" s="7">
        <v>7707678019.3236723</v>
      </c>
      <c r="Z72" s="7">
        <v>8567890821.2560396</v>
      </c>
      <c r="AA72" s="7">
        <v>8096302367.1497593</v>
      </c>
      <c r="AB72" s="7">
        <v>9480840483.0917873</v>
      </c>
      <c r="AC72" s="7">
        <v>9848600869.565218</v>
      </c>
      <c r="AD72" s="7">
        <v>10527338647.342997</v>
      </c>
      <c r="AE72" s="7">
        <v>10908935748.792271</v>
      </c>
      <c r="AF72" s="7">
        <v>11476584879.227055</v>
      </c>
      <c r="AG72" s="7">
        <v>12175166763.285025</v>
      </c>
      <c r="AH72" s="7">
        <v>13463868357.487925</v>
      </c>
      <c r="AI72" s="7">
        <v>10492993077.609276</v>
      </c>
      <c r="AJ72" s="7">
        <v>8830712713.9078121</v>
      </c>
      <c r="AK72" s="7">
        <v>6927950564.5565681</v>
      </c>
      <c r="AL72" s="7">
        <v>7663984567.9012346</v>
      </c>
      <c r="AM72" s="7">
        <v>8547939730.623744</v>
      </c>
      <c r="AN72" s="7">
        <v>8589211390.4961224</v>
      </c>
      <c r="AO72" s="7">
        <v>7818224905.5507126</v>
      </c>
      <c r="AP72" s="7">
        <v>7700833482.0061502</v>
      </c>
      <c r="AQ72" s="7">
        <v>8242392103.6806135</v>
      </c>
      <c r="AR72" s="7">
        <v>8231326016.4749393</v>
      </c>
      <c r="AS72" s="7">
        <v>7850809498.1680269</v>
      </c>
      <c r="AT72" s="7">
        <v>8623691300.0407887</v>
      </c>
      <c r="AU72" s="7">
        <v>10131187261.442078</v>
      </c>
      <c r="AV72" s="7">
        <v>12401139453.973831</v>
      </c>
      <c r="AW72" s="7">
        <v>15280861834.602404</v>
      </c>
      <c r="AX72" s="7">
        <v>19707616772.799637</v>
      </c>
      <c r="AY72" s="7">
        <v>27066912635.222847</v>
      </c>
      <c r="AZ72" s="7">
        <v>32437389116.038013</v>
      </c>
      <c r="BA72" s="7">
        <v>29933790334.341778</v>
      </c>
      <c r="BB72" s="7">
        <v>31952763089.330025</v>
      </c>
      <c r="BC72" s="7">
        <v>43310721414.082886</v>
      </c>
      <c r="BD72" s="7">
        <v>47648211133.218285</v>
      </c>
      <c r="BE72" s="7">
        <v>55612228233.51786</v>
      </c>
      <c r="BF72" s="7">
        <v>64464423674.656853</v>
      </c>
      <c r="BG72" s="7">
        <v>72374252815.378159</v>
      </c>
    </row>
    <row r="73" spans="1:59" s="7" customFormat="1" x14ac:dyDescent="0.3">
      <c r="A73" s="7" t="s">
        <v>204</v>
      </c>
      <c r="B73" s="7" t="s">
        <v>63</v>
      </c>
      <c r="C73" s="7">
        <v>358939666615.46973</v>
      </c>
      <c r="D73" s="7">
        <v>390789544218.13434</v>
      </c>
      <c r="E73" s="7">
        <v>426908194104.21094</v>
      </c>
      <c r="F73" s="7">
        <v>470297095519.74268</v>
      </c>
      <c r="G73" s="7">
        <v>521197684985.03363</v>
      </c>
      <c r="H73" s="7">
        <v>567590518505.60815</v>
      </c>
      <c r="I73" s="7">
        <v>615283909698.10779</v>
      </c>
      <c r="J73" s="7">
        <v>661166979382.42322</v>
      </c>
      <c r="K73" s="7">
        <v>687213740362.30432</v>
      </c>
      <c r="L73" s="7">
        <v>754796434973.41931</v>
      </c>
      <c r="M73" s="7">
        <v>855234352054.26672</v>
      </c>
      <c r="N73" s="7">
        <v>967419657510.24268</v>
      </c>
      <c r="O73" s="7">
        <v>1158320102742.0913</v>
      </c>
      <c r="P73" s="7">
        <v>1470725772176.7813</v>
      </c>
      <c r="Q73" s="7">
        <v>1652902769120.7295</v>
      </c>
      <c r="R73" s="7">
        <v>1926973312297.3542</v>
      </c>
      <c r="S73" s="7">
        <v>1995730917312.5239</v>
      </c>
      <c r="T73" s="7">
        <v>2260041856810.23</v>
      </c>
      <c r="U73" s="7">
        <v>2769687171486.6841</v>
      </c>
      <c r="V73" s="7">
        <v>3382589603382.52</v>
      </c>
      <c r="W73" s="7">
        <v>3860946303423.7813</v>
      </c>
      <c r="X73" s="7">
        <v>3416278760871.4067</v>
      </c>
      <c r="Y73" s="7">
        <v>3287910701007.9863</v>
      </c>
      <c r="Z73" s="7">
        <v>3186966976981.417</v>
      </c>
      <c r="AA73" s="7">
        <v>3059979571007.9541</v>
      </c>
      <c r="AB73" s="7">
        <v>3162521224924.4824</v>
      </c>
      <c r="AC73" s="7">
        <v>4336668252551.8574</v>
      </c>
      <c r="AD73" s="7">
        <v>5365914989685.9414</v>
      </c>
      <c r="AE73" s="7">
        <v>5985449350585.6377</v>
      </c>
      <c r="AF73" s="7">
        <v>6111509859371.4766</v>
      </c>
      <c r="AG73" s="7">
        <v>7578533627539.1172</v>
      </c>
      <c r="AH73" s="7">
        <v>7865147971074.6816</v>
      </c>
      <c r="AI73" s="7">
        <v>8570482000033.3369</v>
      </c>
      <c r="AJ73" s="7">
        <v>7814819013689.5703</v>
      </c>
      <c r="AK73" s="7">
        <v>8298433649328.5811</v>
      </c>
      <c r="AL73" s="7">
        <v>9610497311406.1855</v>
      </c>
      <c r="AM73" s="7">
        <v>9824668960664.2285</v>
      </c>
      <c r="AN73" s="7">
        <v>9273364401458.3535</v>
      </c>
      <c r="AO73" s="7">
        <v>9589846268503.6328</v>
      </c>
      <c r="AP73" s="7">
        <v>9576780993379.7793</v>
      </c>
      <c r="AQ73" s="7">
        <v>8899281080301.7422</v>
      </c>
      <c r="AR73" s="7">
        <v>9000712583377.4043</v>
      </c>
      <c r="AS73" s="7">
        <v>9811088515429.6699</v>
      </c>
      <c r="AT73" s="7">
        <v>11945762088043.16</v>
      </c>
      <c r="AU73" s="7">
        <v>13795554923350.014</v>
      </c>
      <c r="AV73" s="7">
        <v>14426590936518.23</v>
      </c>
      <c r="AW73" s="7">
        <v>15388732742870.795</v>
      </c>
      <c r="AX73" s="7">
        <v>17781304404686.461</v>
      </c>
      <c r="AY73" s="7">
        <v>19117797795887.738</v>
      </c>
      <c r="AZ73" s="7">
        <v>17080879375427.984</v>
      </c>
      <c r="BA73" s="7">
        <v>16977855795546.32</v>
      </c>
      <c r="BB73" s="7">
        <v>18340538607136.145</v>
      </c>
      <c r="BC73" s="7">
        <v>17271715977529.053</v>
      </c>
      <c r="BD73" s="7">
        <v>18002706275463.457</v>
      </c>
      <c r="BE73" s="7">
        <v>18588239232261.043</v>
      </c>
      <c r="BF73" s="7">
        <v>16334844026787.971</v>
      </c>
      <c r="BG73" s="7">
        <v>16397979816576.135</v>
      </c>
    </row>
    <row r="74" spans="1:59" s="7" customFormat="1" x14ac:dyDescent="0.3">
      <c r="A74" s="7" t="s">
        <v>206</v>
      </c>
      <c r="B74" s="7" t="s">
        <v>63</v>
      </c>
      <c r="AQ74" s="7">
        <v>216797757227.30353</v>
      </c>
      <c r="AR74" s="7">
        <v>199375997395.1922</v>
      </c>
      <c r="AS74" s="7">
        <v>194198480880.05518</v>
      </c>
      <c r="AT74" s="7">
        <v>220665363981.49072</v>
      </c>
      <c r="AU74" s="7">
        <v>254601782855.90988</v>
      </c>
      <c r="AV74" s="7">
        <v>309086614685.86115</v>
      </c>
      <c r="AW74" s="7">
        <v>362365593700.41962</v>
      </c>
      <c r="AX74" s="7">
        <v>445792651984.51129</v>
      </c>
      <c r="AY74" s="7">
        <v>575692753225.224</v>
      </c>
      <c r="AZ74" s="7">
        <v>536110479745.73535</v>
      </c>
      <c r="BA74" s="7">
        <v>637800543108.15662</v>
      </c>
      <c r="BB74" s="7">
        <v>694812711849.71179</v>
      </c>
      <c r="BC74" s="7">
        <v>749211936901.16284</v>
      </c>
      <c r="BD74" s="7">
        <v>800959408995.37378</v>
      </c>
      <c r="BE74" s="7">
        <v>842651829649.67151</v>
      </c>
      <c r="BF74" s="7">
        <v>763932625640.62122</v>
      </c>
      <c r="BG74" s="7">
        <v>743797944700.87231</v>
      </c>
    </row>
    <row r="75" spans="1:59" s="7" customFormat="1" x14ac:dyDescent="0.3">
      <c r="A75" s="7" t="s">
        <v>208</v>
      </c>
      <c r="B75" s="7" t="s">
        <v>63</v>
      </c>
      <c r="C75" s="7">
        <v>5224102195.5277081</v>
      </c>
      <c r="D75" s="7">
        <v>5921659485.0328388</v>
      </c>
      <c r="E75" s="7">
        <v>6340580854.390729</v>
      </c>
      <c r="F75" s="7">
        <v>6885920328.661869</v>
      </c>
      <c r="G75" s="7">
        <v>7766655085.7858801</v>
      </c>
      <c r="H75" s="7">
        <v>8589340019.0298481</v>
      </c>
      <c r="I75" s="7">
        <v>9208524504.8768425</v>
      </c>
      <c r="J75" s="7">
        <v>9368954010.3131962</v>
      </c>
      <c r="K75" s="7">
        <v>8823033880.3299313</v>
      </c>
      <c r="L75" s="7">
        <v>10070766720.501141</v>
      </c>
      <c r="M75" s="7">
        <v>11365953567.383919</v>
      </c>
      <c r="N75" s="7">
        <v>12536710287.013357</v>
      </c>
      <c r="O75" s="7">
        <v>14754136507.026096</v>
      </c>
      <c r="P75" s="7">
        <v>19486826979.928425</v>
      </c>
      <c r="Q75" s="7">
        <v>24867278714.353237</v>
      </c>
      <c r="R75" s="7">
        <v>29494515597.219975</v>
      </c>
      <c r="S75" s="7">
        <v>31873171718.725956</v>
      </c>
      <c r="T75" s="7">
        <v>33524682307.805817</v>
      </c>
      <c r="U75" s="7">
        <v>36283091407.942238</v>
      </c>
      <c r="V75" s="7">
        <v>44498283620.821251</v>
      </c>
      <c r="W75" s="7">
        <v>53685049410.264587</v>
      </c>
      <c r="X75" s="7">
        <v>52485533204.739601</v>
      </c>
      <c r="Y75" s="7">
        <v>52832120389.786606</v>
      </c>
      <c r="Z75" s="7">
        <v>51014090520.922287</v>
      </c>
      <c r="AA75" s="7">
        <v>52926394934.705185</v>
      </c>
      <c r="AB75" s="7">
        <v>55914236377.590179</v>
      </c>
      <c r="AC75" s="7">
        <v>73586676049.73024</v>
      </c>
      <c r="AD75" s="7">
        <v>91642093872.582184</v>
      </c>
      <c r="AE75" s="7">
        <v>109103056147.83226</v>
      </c>
      <c r="AF75" s="7">
        <v>119064708327.55992</v>
      </c>
      <c r="AG75" s="7">
        <v>141517648888.19778</v>
      </c>
      <c r="AH75" s="7">
        <v>127866490222.02617</v>
      </c>
      <c r="AI75" s="7">
        <v>112625431377.75418</v>
      </c>
      <c r="AJ75" s="7">
        <v>89255751014.884979</v>
      </c>
      <c r="AK75" s="7">
        <v>103321570859.41946</v>
      </c>
      <c r="AL75" s="7">
        <v>134199346405.22874</v>
      </c>
      <c r="AM75" s="7">
        <v>132099404607.81776</v>
      </c>
      <c r="AN75" s="7">
        <v>126833123353.56775</v>
      </c>
      <c r="AO75" s="7">
        <v>133936359590.56519</v>
      </c>
      <c r="AP75" s="7">
        <v>135225868314.51097</v>
      </c>
      <c r="AQ75" s="7">
        <v>125539893126.95781</v>
      </c>
      <c r="AR75" s="7">
        <v>129250111856.82327</v>
      </c>
      <c r="AS75" s="7">
        <v>139552983248.63544</v>
      </c>
      <c r="AT75" s="7">
        <v>171071106094.80814</v>
      </c>
      <c r="AU75" s="7">
        <v>196768065557.48697</v>
      </c>
      <c r="AV75" s="7">
        <v>204436015420.96753</v>
      </c>
      <c r="AW75" s="7">
        <v>216552502822.73239</v>
      </c>
      <c r="AX75" s="7">
        <v>255384615384.61539</v>
      </c>
      <c r="AY75" s="7">
        <v>283742493042.33191</v>
      </c>
      <c r="AZ75" s="7">
        <v>251499027507.64102</v>
      </c>
      <c r="BA75" s="7">
        <v>247799815768.47742</v>
      </c>
      <c r="BB75" s="7">
        <v>273674236772.815</v>
      </c>
      <c r="BC75" s="7">
        <v>256706466091.08923</v>
      </c>
      <c r="BD75" s="7">
        <v>269980111642.89841</v>
      </c>
      <c r="BE75" s="7">
        <v>272609288689.57462</v>
      </c>
      <c r="BF75" s="7">
        <v>232361689855.14197</v>
      </c>
      <c r="BG75" s="7">
        <v>236785046710.87762</v>
      </c>
    </row>
    <row r="76" spans="1:59" s="7" customFormat="1" x14ac:dyDescent="0.3">
      <c r="A76" s="7" t="s">
        <v>210</v>
      </c>
      <c r="B76" s="7" t="s">
        <v>63</v>
      </c>
      <c r="C76" s="7">
        <v>112328422.11308399</v>
      </c>
      <c r="D76" s="7">
        <v>116987784.91373882</v>
      </c>
      <c r="E76" s="7">
        <v>122906434.95781386</v>
      </c>
      <c r="F76" s="7">
        <v>129454728.62359902</v>
      </c>
      <c r="G76" s="7">
        <v>140032741.46832892</v>
      </c>
      <c r="H76" s="7">
        <v>147084750.03148219</v>
      </c>
      <c r="I76" s="7">
        <v>150603925.51585305</v>
      </c>
      <c r="J76" s="7">
        <v>162625885.86348379</v>
      </c>
      <c r="K76" s="7">
        <v>166952937.13500515</v>
      </c>
      <c r="L76" s="7">
        <v>182182067.70356816</v>
      </c>
      <c r="M76" s="7">
        <v>219878482.1735642</v>
      </c>
      <c r="N76" s="7">
        <v>247749327.7212674</v>
      </c>
      <c r="O76" s="7">
        <v>316650508.96752298</v>
      </c>
      <c r="P76" s="7">
        <v>425963359.35532612</v>
      </c>
      <c r="Q76" s="7">
        <v>558589870.90367424</v>
      </c>
      <c r="R76" s="7">
        <v>684268280.81275094</v>
      </c>
      <c r="S76" s="7">
        <v>694552411.71883702</v>
      </c>
      <c r="T76" s="7">
        <v>719533137.12666225</v>
      </c>
      <c r="U76" s="7">
        <v>829239489.84411907</v>
      </c>
      <c r="V76" s="7">
        <v>1019743927.2466197</v>
      </c>
      <c r="W76" s="7">
        <v>1202567359.4132032</v>
      </c>
      <c r="X76" s="7">
        <v>1235899836.1806691</v>
      </c>
      <c r="Y76" s="7">
        <v>1194015444.015444</v>
      </c>
      <c r="Z76" s="7">
        <v>1123107276.3028517</v>
      </c>
      <c r="AA76" s="7">
        <v>1177997413.6338446</v>
      </c>
      <c r="AB76" s="7">
        <v>1141210124.8266296</v>
      </c>
      <c r="AC76" s="7">
        <v>1290228616.8240798</v>
      </c>
      <c r="AD76" s="7">
        <v>1177908191.9768469</v>
      </c>
      <c r="AE76" s="7">
        <v>1109976927.9172201</v>
      </c>
      <c r="AF76" s="7">
        <v>1182686577.2264545</v>
      </c>
      <c r="AG76" s="7">
        <v>1337024782.2270241</v>
      </c>
      <c r="AH76" s="7">
        <v>1383843860.1246951</v>
      </c>
      <c r="AI76" s="7">
        <v>1531803060.5455756</v>
      </c>
      <c r="AJ76" s="7">
        <v>1635426125.3080814</v>
      </c>
      <c r="AK76" s="7">
        <v>1825285158.117615</v>
      </c>
      <c r="AL76" s="7">
        <v>1970347720.9699209</v>
      </c>
      <c r="AM76" s="7">
        <v>2129266728.4258533</v>
      </c>
      <c r="AN76" s="7">
        <v>2093994597.215488</v>
      </c>
      <c r="AO76" s="7">
        <v>1656784779.5449967</v>
      </c>
      <c r="AP76" s="7">
        <v>1942170999.1876523</v>
      </c>
      <c r="AQ76" s="7">
        <v>1684109743.4933758</v>
      </c>
      <c r="AR76" s="7">
        <v>1660102345.6030922</v>
      </c>
      <c r="AS76" s="7">
        <v>1842691481.0919566</v>
      </c>
      <c r="AT76" s="7">
        <v>2315935752.7165313</v>
      </c>
      <c r="AU76" s="7">
        <v>2727507212.9255629</v>
      </c>
      <c r="AV76" s="7">
        <v>3006725014.7841511</v>
      </c>
      <c r="AW76" s="7">
        <v>3102741451.0166359</v>
      </c>
      <c r="AX76" s="7">
        <v>3405050611.687263</v>
      </c>
      <c r="AY76" s="7">
        <v>3523185919.5582609</v>
      </c>
      <c r="AZ76" s="7">
        <v>2870624635.6803193</v>
      </c>
      <c r="BA76" s="7">
        <v>3140508835.9484968</v>
      </c>
      <c r="BB76" s="7">
        <v>3774530615.6591568</v>
      </c>
      <c r="BC76" s="7">
        <v>3972012570.5346665</v>
      </c>
      <c r="BD76" s="7">
        <v>4190143206.2561097</v>
      </c>
      <c r="BE76" s="7">
        <v>4469810099.0833464</v>
      </c>
      <c r="BF76" s="7">
        <v>4391064780.7724895</v>
      </c>
      <c r="BG76" s="7">
        <v>4631626233.9699812</v>
      </c>
    </row>
    <row r="77" spans="1:59" s="7" customFormat="1" x14ac:dyDescent="0.3">
      <c r="A77" s="7" t="s">
        <v>212</v>
      </c>
      <c r="B77" s="7" t="s">
        <v>63</v>
      </c>
      <c r="C77" s="7">
        <v>62651474946.6007</v>
      </c>
      <c r="D77" s="7">
        <v>68346741504.425652</v>
      </c>
      <c r="E77" s="7">
        <v>76313782251.696442</v>
      </c>
      <c r="F77" s="7">
        <v>85551113767.372726</v>
      </c>
      <c r="G77" s="7">
        <v>94906593388.310715</v>
      </c>
      <c r="H77" s="7">
        <v>102160571409.27446</v>
      </c>
      <c r="I77" s="7">
        <v>110597467198.64476</v>
      </c>
      <c r="J77" s="7">
        <v>119466139619.58871</v>
      </c>
      <c r="K77" s="7">
        <v>129847107787.88257</v>
      </c>
      <c r="L77" s="7">
        <v>140725497222.27655</v>
      </c>
      <c r="M77" s="7">
        <v>148948860281.09131</v>
      </c>
      <c r="N77" s="7">
        <v>166564460755.29773</v>
      </c>
      <c r="O77" s="7">
        <v>204283485045.51364</v>
      </c>
      <c r="P77" s="7">
        <v>265381555686.50562</v>
      </c>
      <c r="Q77" s="7">
        <v>286526186579.37811</v>
      </c>
      <c r="R77" s="7">
        <v>362000917852.22583</v>
      </c>
      <c r="S77" s="7">
        <v>373410270417.91864</v>
      </c>
      <c r="T77" s="7">
        <v>411464295266.11395</v>
      </c>
      <c r="U77" s="7">
        <v>508183139534.88379</v>
      </c>
      <c r="V77" s="7">
        <v>615834104224.48352</v>
      </c>
      <c r="W77" s="7">
        <v>703525302701.02454</v>
      </c>
      <c r="X77" s="7">
        <v>617589619794.80994</v>
      </c>
      <c r="Y77" s="7">
        <v>586837009681.60498</v>
      </c>
      <c r="Z77" s="7">
        <v>561852138738.27356</v>
      </c>
      <c r="AA77" s="7">
        <v>532648802822.18719</v>
      </c>
      <c r="AB77" s="7">
        <v>555197109067.01709</v>
      </c>
      <c r="AC77" s="7">
        <v>774556302680.17798</v>
      </c>
      <c r="AD77" s="7">
        <v>938368438284.40466</v>
      </c>
      <c r="AE77" s="7">
        <v>1023504019381.1254</v>
      </c>
      <c r="AF77" s="7">
        <v>1030122352457.3308</v>
      </c>
      <c r="AG77" s="7">
        <v>1275300566196.8438</v>
      </c>
      <c r="AH77" s="7">
        <v>1275563306592.2568</v>
      </c>
      <c r="AI77" s="7">
        <v>1408724907063.197</v>
      </c>
      <c r="AJ77" s="7">
        <v>1330094973361.1306</v>
      </c>
      <c r="AK77" s="7">
        <v>1401636342155.0093</v>
      </c>
      <c r="AL77" s="7">
        <v>1609892232882.1133</v>
      </c>
      <c r="AM77" s="7">
        <v>1614245416078.9844</v>
      </c>
      <c r="AN77" s="7">
        <v>1460709148123.1736</v>
      </c>
      <c r="AO77" s="7">
        <v>1510758283299.9778</v>
      </c>
      <c r="AP77" s="7">
        <v>1500275942893.6714</v>
      </c>
      <c r="AQ77" s="7">
        <v>1368438363736.8713</v>
      </c>
      <c r="AR77" s="7">
        <v>1382218344519.0156</v>
      </c>
      <c r="AS77" s="7">
        <v>1500337850555.2419</v>
      </c>
      <c r="AT77" s="7">
        <v>1848124153498.8713</v>
      </c>
      <c r="AU77" s="7">
        <v>2124112242364.0427</v>
      </c>
      <c r="AV77" s="7">
        <v>2203678646934.4609</v>
      </c>
      <c r="AW77" s="7">
        <v>2325011918203.4878</v>
      </c>
      <c r="AX77" s="7">
        <v>2663112510265.5352</v>
      </c>
      <c r="AY77" s="7">
        <v>2923465651091.2554</v>
      </c>
      <c r="AZ77" s="7">
        <v>2693827452070.0195</v>
      </c>
      <c r="BA77" s="7">
        <v>2646837111794.7759</v>
      </c>
      <c r="BB77" s="7">
        <v>2862680142625.1445</v>
      </c>
      <c r="BC77" s="7">
        <v>2681416108537.3901</v>
      </c>
      <c r="BD77" s="7">
        <v>2808511203185.3896</v>
      </c>
      <c r="BE77" s="7">
        <v>2849305322684.7612</v>
      </c>
      <c r="BF77" s="7">
        <v>2433562015516.208</v>
      </c>
      <c r="BG77" s="7">
        <v>2465453975282.2388</v>
      </c>
    </row>
    <row r="78" spans="1:59" s="7" customFormat="1" x14ac:dyDescent="0.3">
      <c r="A78" s="7" t="s">
        <v>214</v>
      </c>
      <c r="B78" s="7" t="s">
        <v>63</v>
      </c>
      <c r="AO78" s="7">
        <v>1105688872.9703915</v>
      </c>
      <c r="AP78" s="7">
        <v>1125684470.055331</v>
      </c>
      <c r="AQ78" s="7">
        <v>1062339943.8334303</v>
      </c>
      <c r="AR78" s="7">
        <v>1154899793.3387802</v>
      </c>
      <c r="AS78" s="7">
        <v>1268445919.4142907</v>
      </c>
      <c r="AT78" s="7">
        <v>1486861878.9562366</v>
      </c>
      <c r="AU78" s="7">
        <v>1683997930.2632236</v>
      </c>
      <c r="AV78" s="7">
        <v>1730891409.0756741</v>
      </c>
      <c r="AW78" s="7">
        <v>1970142377.9150686</v>
      </c>
      <c r="AX78" s="7">
        <v>2278229533.0509558</v>
      </c>
      <c r="AY78" s="7">
        <v>2413237402.1480341</v>
      </c>
      <c r="AZ78" s="7">
        <v>2257097731.5501862</v>
      </c>
      <c r="BA78" s="7">
        <v>2301178416.0061874</v>
      </c>
      <c r="BB78" s="7">
        <v>2468748767.9772048</v>
      </c>
      <c r="BC78" s="7">
        <v>2356505419.097549</v>
      </c>
      <c r="BD78" s="7">
        <v>2613458942.4813943</v>
      </c>
    </row>
    <row r="79" spans="1:59" s="7" customFormat="1" x14ac:dyDescent="0.3">
      <c r="A79" s="7" t="s">
        <v>216</v>
      </c>
      <c r="B79" s="7" t="s">
        <v>63</v>
      </c>
      <c r="Z79" s="7">
        <v>106500000</v>
      </c>
      <c r="AC79" s="7">
        <v>112210000</v>
      </c>
      <c r="AD79" s="7">
        <v>116700000</v>
      </c>
      <c r="AE79" s="7">
        <v>124700000</v>
      </c>
      <c r="AF79" s="7">
        <v>135200000</v>
      </c>
      <c r="AG79" s="7">
        <v>147200000</v>
      </c>
      <c r="AH79" s="7">
        <v>166200000</v>
      </c>
      <c r="AI79" s="7">
        <v>178100000</v>
      </c>
      <c r="AJ79" s="7">
        <v>198400000</v>
      </c>
      <c r="AK79" s="7">
        <v>202500000</v>
      </c>
      <c r="AL79" s="7">
        <v>222103600</v>
      </c>
      <c r="AM79" s="7">
        <v>218845700</v>
      </c>
      <c r="AN79" s="7">
        <v>206900300</v>
      </c>
      <c r="AO79" s="7">
        <v>219646200</v>
      </c>
      <c r="AP79" s="7">
        <v>220660500</v>
      </c>
      <c r="AQ79" s="7">
        <v>233226300</v>
      </c>
      <c r="AR79" s="7">
        <v>240051900</v>
      </c>
      <c r="AS79" s="7">
        <v>241543400</v>
      </c>
      <c r="AT79" s="7">
        <v>244991000</v>
      </c>
      <c r="AU79" s="7">
        <v>239563300</v>
      </c>
      <c r="AV79" s="7">
        <v>249845600</v>
      </c>
      <c r="AW79" s="7">
        <v>252991200</v>
      </c>
      <c r="AX79" s="7">
        <v>255890800</v>
      </c>
      <c r="AY79" s="7">
        <v>261339600.00000003</v>
      </c>
      <c r="AZ79" s="7">
        <v>277510900</v>
      </c>
      <c r="BA79" s="7">
        <v>294117200.00000006</v>
      </c>
      <c r="BB79" s="7">
        <v>310287500.00000006</v>
      </c>
      <c r="BC79" s="7">
        <v>325835200</v>
      </c>
      <c r="BD79" s="7">
        <v>315725600</v>
      </c>
      <c r="BE79" s="7">
        <v>318072000</v>
      </c>
      <c r="BF79" s="7">
        <v>314971099.99999994</v>
      </c>
      <c r="BG79" s="7">
        <v>322000000</v>
      </c>
    </row>
    <row r="80" spans="1:59" s="7" customFormat="1" x14ac:dyDescent="0.3">
      <c r="A80" s="7" t="s">
        <v>218</v>
      </c>
      <c r="B80" s="7" t="s">
        <v>63</v>
      </c>
      <c r="C80" s="7">
        <v>141468977.57000685</v>
      </c>
      <c r="D80" s="7">
        <v>167637907.38172305</v>
      </c>
      <c r="E80" s="7">
        <v>182796536.49988413</v>
      </c>
      <c r="F80" s="7">
        <v>154480244.24684379</v>
      </c>
      <c r="G80" s="7">
        <v>215679855.27251634</v>
      </c>
      <c r="H80" s="7">
        <v>226474285.58710915</v>
      </c>
      <c r="I80" s="7">
        <v>245849781.7158995</v>
      </c>
      <c r="J80" s="7">
        <v>271543680.27928549</v>
      </c>
      <c r="K80" s="7">
        <v>294468564.53436893</v>
      </c>
      <c r="L80" s="7">
        <v>318124701.04894894</v>
      </c>
      <c r="M80" s="7">
        <v>323802475.4809767</v>
      </c>
      <c r="N80" s="7">
        <v>381687073.05855811</v>
      </c>
      <c r="O80" s="7">
        <v>430508357.72391623</v>
      </c>
      <c r="P80" s="7">
        <v>722780701.12325084</v>
      </c>
      <c r="Q80" s="7">
        <v>1544216003.9841001</v>
      </c>
      <c r="R80" s="7">
        <v>2157592936.6071215</v>
      </c>
      <c r="S80" s="7">
        <v>3009409970.9051442</v>
      </c>
      <c r="T80" s="7">
        <v>2809349074.1773825</v>
      </c>
      <c r="U80" s="7">
        <v>2389479269.1887755</v>
      </c>
      <c r="V80" s="7">
        <v>3030251116.3599873</v>
      </c>
      <c r="W80" s="7">
        <v>4279637933.8512559</v>
      </c>
      <c r="X80" s="7">
        <v>3862269126.9264221</v>
      </c>
      <c r="Y80" s="7">
        <v>3618007844.4491944</v>
      </c>
      <c r="Z80" s="7">
        <v>3391275731.318337</v>
      </c>
      <c r="AA80" s="7">
        <v>3561451562.235692</v>
      </c>
      <c r="AB80" s="7">
        <v>3339914759.3726931</v>
      </c>
      <c r="AC80" s="7">
        <v>3403638193.5791216</v>
      </c>
      <c r="AD80" s="7">
        <v>3281797038.6659112</v>
      </c>
      <c r="AE80" s="7">
        <v>3834503378.3552542</v>
      </c>
      <c r="AF80" s="7">
        <v>4186411457.4569025</v>
      </c>
      <c r="AG80" s="7">
        <v>5952293765.8448372</v>
      </c>
      <c r="AH80" s="7">
        <v>5402919956.9383097</v>
      </c>
      <c r="AI80" s="7">
        <v>5592390848.5264759</v>
      </c>
      <c r="AJ80" s="7">
        <v>4378645081.0176907</v>
      </c>
      <c r="AK80" s="7">
        <v>4190819314.029582</v>
      </c>
      <c r="AL80" s="7">
        <v>4958845906.3476915</v>
      </c>
      <c r="AM80" s="7">
        <v>5694040336.8257103</v>
      </c>
      <c r="AN80" s="7">
        <v>5326816858.995863</v>
      </c>
      <c r="AO80" s="7">
        <v>4483417119.8392801</v>
      </c>
      <c r="AP80" s="7">
        <v>4662992036.2072964</v>
      </c>
      <c r="AQ80" s="7">
        <v>5067865320.7978973</v>
      </c>
      <c r="AR80" s="7">
        <v>5018874179.1870413</v>
      </c>
      <c r="AS80" s="7">
        <v>5310381151.3595209</v>
      </c>
      <c r="AT80" s="7">
        <v>6497305662.092742</v>
      </c>
      <c r="AU80" s="7">
        <v>7756293574.9807673</v>
      </c>
      <c r="AV80" s="7">
        <v>9458884812.1810608</v>
      </c>
      <c r="AW80" s="7">
        <v>10154041929.652142</v>
      </c>
      <c r="AX80" s="7">
        <v>12438956756.445471</v>
      </c>
      <c r="AY80" s="7">
        <v>15508574820.351612</v>
      </c>
      <c r="AZ80" s="7">
        <v>12065138272.753786</v>
      </c>
      <c r="BA80" s="7">
        <v>14358584300.30064</v>
      </c>
      <c r="BB80" s="7">
        <v>18186478119.958183</v>
      </c>
      <c r="BC80" s="7">
        <v>17171447372.33342</v>
      </c>
      <c r="BD80" s="7">
        <v>17590716232.491295</v>
      </c>
      <c r="BE80" s="7">
        <v>18179717776.159702</v>
      </c>
      <c r="BF80" s="7">
        <v>14262032470.904108</v>
      </c>
      <c r="BG80" s="7">
        <v>14213558130.181726</v>
      </c>
    </row>
    <row r="81" spans="1:59" s="7" customFormat="1" x14ac:dyDescent="0.3">
      <c r="A81" s="7" t="s">
        <v>220</v>
      </c>
      <c r="B81" s="7" t="s">
        <v>63</v>
      </c>
      <c r="C81" s="7">
        <v>72328047042.158768</v>
      </c>
      <c r="D81" s="7">
        <v>76694360635.915863</v>
      </c>
      <c r="E81" s="7">
        <v>80601939635.248322</v>
      </c>
      <c r="F81" s="7">
        <v>85443766670.427902</v>
      </c>
      <c r="G81" s="7">
        <v>93387598813.92691</v>
      </c>
      <c r="H81" s="7">
        <v>100595782309.16469</v>
      </c>
      <c r="I81" s="7">
        <v>107090721447.05733</v>
      </c>
      <c r="J81" s="7">
        <v>111185383409.52136</v>
      </c>
      <c r="K81" s="7">
        <v>104702736248.08444</v>
      </c>
      <c r="L81" s="7">
        <v>112676874821.98735</v>
      </c>
      <c r="M81" s="7">
        <v>130671946244.30045</v>
      </c>
      <c r="N81" s="7">
        <v>148113896325.13995</v>
      </c>
      <c r="O81" s="7">
        <v>169965034965.03497</v>
      </c>
      <c r="P81" s="7">
        <v>192537971582.55756</v>
      </c>
      <c r="Q81" s="7">
        <v>206131369798.97147</v>
      </c>
      <c r="R81" s="7">
        <v>241756637168.14157</v>
      </c>
      <c r="S81" s="7">
        <v>232614555256.0647</v>
      </c>
      <c r="T81" s="7">
        <v>263066457352.17163</v>
      </c>
      <c r="U81" s="7">
        <v>335883029721.95593</v>
      </c>
      <c r="V81" s="7">
        <v>438994070309.19104</v>
      </c>
      <c r="W81" s="7">
        <v>564947710899.37256</v>
      </c>
      <c r="X81" s="7">
        <v>540765675241.15759</v>
      </c>
      <c r="Y81" s="7">
        <v>515048916841.36963</v>
      </c>
      <c r="Z81" s="7">
        <v>489618008185.53894</v>
      </c>
      <c r="AA81" s="7">
        <v>461487097632.349</v>
      </c>
      <c r="AB81" s="7">
        <v>489285164271.04724</v>
      </c>
      <c r="AC81" s="7">
        <v>601452653180.88538</v>
      </c>
      <c r="AD81" s="7">
        <v>745162608269.32507</v>
      </c>
      <c r="AE81" s="7">
        <v>910122732123.79932</v>
      </c>
      <c r="AF81" s="7">
        <v>926884816753.92676</v>
      </c>
      <c r="AG81" s="7">
        <v>1093169389204.5454</v>
      </c>
      <c r="AH81" s="7">
        <v>1142797178130.5115</v>
      </c>
      <c r="AI81" s="7">
        <v>1179659529659.5298</v>
      </c>
      <c r="AJ81" s="7">
        <v>1061388722255.549</v>
      </c>
      <c r="AK81" s="7">
        <v>1140489745944.2915</v>
      </c>
      <c r="AL81" s="7">
        <v>1320255641470.7273</v>
      </c>
      <c r="AM81" s="7">
        <v>1392979719188.7676</v>
      </c>
      <c r="AN81" s="7">
        <v>1537090700720.3667</v>
      </c>
      <c r="AO81" s="7">
        <v>1623564094070.8843</v>
      </c>
      <c r="AP81" s="7">
        <v>1652167933991.2637</v>
      </c>
      <c r="AQ81" s="7">
        <v>1635441065214.1018</v>
      </c>
      <c r="AR81" s="7">
        <v>1613034403339.571</v>
      </c>
      <c r="AS81" s="7">
        <v>1757571942446.0432</v>
      </c>
      <c r="AT81" s="7">
        <v>2028488163265.3059</v>
      </c>
      <c r="AU81" s="7">
        <v>2389004027828.6343</v>
      </c>
      <c r="AV81" s="7">
        <v>2508103636363.6362</v>
      </c>
      <c r="AW81" s="7">
        <v>2678277828886.8447</v>
      </c>
      <c r="AX81" s="7">
        <v>3063005202080.832</v>
      </c>
      <c r="AY81" s="7">
        <v>2875463235294.1177</v>
      </c>
      <c r="AZ81" s="7">
        <v>2367127278392.2729</v>
      </c>
      <c r="BA81" s="7">
        <v>2429680444512.6074</v>
      </c>
      <c r="BB81" s="7">
        <v>2608824654243.5869</v>
      </c>
      <c r="BC81" s="7">
        <v>2646002634059.623</v>
      </c>
      <c r="BD81" s="7">
        <v>2719509472492.6958</v>
      </c>
      <c r="BE81" s="7">
        <v>2998833559195.7124</v>
      </c>
      <c r="BF81" s="7">
        <v>2861090726739.5493</v>
      </c>
      <c r="BG81" s="7">
        <v>2618885692029.1821</v>
      </c>
    </row>
    <row r="82" spans="1:59" s="7" customFormat="1" x14ac:dyDescent="0.3">
      <c r="A82" s="7" t="s">
        <v>222</v>
      </c>
      <c r="B82" s="7" t="s">
        <v>63</v>
      </c>
      <c r="AG82" s="7">
        <v>7753501867.7609463</v>
      </c>
      <c r="AH82" s="7">
        <v>6357615894.0397358</v>
      </c>
      <c r="AI82" s="7">
        <v>3690328963.640861</v>
      </c>
      <c r="AJ82" s="7">
        <v>2701181331.3081627</v>
      </c>
      <c r="AK82" s="7">
        <v>2513870586.733439</v>
      </c>
      <c r="AL82" s="7">
        <v>2693731865.9703641</v>
      </c>
      <c r="AM82" s="7">
        <v>3094915505.9092979</v>
      </c>
      <c r="AN82" s="7">
        <v>3510540809.2485547</v>
      </c>
      <c r="AO82" s="7">
        <v>3613500117.2492771</v>
      </c>
      <c r="AP82" s="7">
        <v>2800024313.951438</v>
      </c>
      <c r="AQ82" s="7">
        <v>3057453482.5582576</v>
      </c>
      <c r="AR82" s="7">
        <v>3219487824.8791084</v>
      </c>
      <c r="AS82" s="7">
        <v>3395778673.7918258</v>
      </c>
      <c r="AT82" s="7">
        <v>3991374548.5051155</v>
      </c>
      <c r="AU82" s="7">
        <v>5125273880.7499762</v>
      </c>
      <c r="AV82" s="7">
        <v>6410941012.5918875</v>
      </c>
      <c r="AW82" s="7">
        <v>7745406200.8537407</v>
      </c>
      <c r="AX82" s="7">
        <v>10172869679.736605</v>
      </c>
      <c r="AY82" s="7">
        <v>12795044472.7663</v>
      </c>
      <c r="AZ82" s="7">
        <v>10766809099.072134</v>
      </c>
      <c r="BA82" s="7">
        <v>11638536834.427425</v>
      </c>
      <c r="BB82" s="7">
        <v>14434619982.211679</v>
      </c>
      <c r="BC82" s="7">
        <v>15846474595.773029</v>
      </c>
      <c r="BD82" s="7">
        <v>16140047012.143805</v>
      </c>
      <c r="BE82" s="7">
        <v>16509305827.717052</v>
      </c>
      <c r="BF82" s="7">
        <v>13993546732.472569</v>
      </c>
      <c r="BG82" s="7">
        <v>14332880086.195971</v>
      </c>
    </row>
    <row r="83" spans="1:59" s="7" customFormat="1" x14ac:dyDescent="0.3">
      <c r="A83" s="7" t="s">
        <v>224</v>
      </c>
      <c r="B83" s="7" t="s">
        <v>63</v>
      </c>
      <c r="C83" s="7">
        <v>1217230094.9720452</v>
      </c>
      <c r="D83" s="7">
        <v>1302674324.8837769</v>
      </c>
      <c r="E83" s="7">
        <v>1382515654.4734278</v>
      </c>
      <c r="F83" s="7">
        <v>1540797588.5722094</v>
      </c>
      <c r="G83" s="7">
        <v>1731296199.5229552</v>
      </c>
      <c r="H83" s="7">
        <v>2053462968.042599</v>
      </c>
      <c r="I83" s="7">
        <v>2126300672.2296488</v>
      </c>
      <c r="J83" s="7">
        <v>1747187644.9030993</v>
      </c>
      <c r="K83" s="7">
        <v>1666909517.6520472</v>
      </c>
      <c r="L83" s="7">
        <v>1962050555.777498</v>
      </c>
      <c r="M83" s="7">
        <v>2215028588.4564557</v>
      </c>
      <c r="N83" s="7">
        <v>2417108577.5273857</v>
      </c>
      <c r="O83" s="7">
        <v>2112293279.9850671</v>
      </c>
      <c r="P83" s="7">
        <v>2465493032.2587829</v>
      </c>
      <c r="Q83" s="7">
        <v>2894409912.1708994</v>
      </c>
      <c r="R83" s="7">
        <v>2810106390.1061845</v>
      </c>
      <c r="S83" s="7">
        <v>2765254360.2062345</v>
      </c>
      <c r="T83" s="7">
        <v>3189428571.4285712</v>
      </c>
      <c r="U83" s="7">
        <v>3662478172.7999578</v>
      </c>
      <c r="V83" s="7">
        <v>4020227931.1509657</v>
      </c>
      <c r="W83" s="7">
        <v>4445228057.4535351</v>
      </c>
      <c r="X83" s="7">
        <v>4222441673.1704917</v>
      </c>
      <c r="Y83" s="7">
        <v>4035994383.3836718</v>
      </c>
      <c r="Z83" s="7">
        <v>4057275077.6815624</v>
      </c>
      <c r="AA83" s="7">
        <v>4412279865.4031487</v>
      </c>
      <c r="AB83" s="7">
        <v>4504342152.9867926</v>
      </c>
      <c r="AC83" s="7">
        <v>5727602648.7553692</v>
      </c>
      <c r="AD83" s="7">
        <v>5074829931.9727888</v>
      </c>
      <c r="AE83" s="7">
        <v>5197840972.6857042</v>
      </c>
      <c r="AF83" s="7">
        <v>5251764269.9181242</v>
      </c>
      <c r="AG83" s="7">
        <v>5889174833.9003353</v>
      </c>
      <c r="AH83" s="7">
        <v>6596546195.652174</v>
      </c>
      <c r="AI83" s="7">
        <v>6413901601.8306637</v>
      </c>
      <c r="AJ83" s="7">
        <v>5966255778.1201849</v>
      </c>
      <c r="AK83" s="7">
        <v>5444560669.4560671</v>
      </c>
      <c r="AL83" s="7">
        <v>6465137614.6788988</v>
      </c>
      <c r="AM83" s="7">
        <v>6934984709.4801216</v>
      </c>
      <c r="AN83" s="7">
        <v>6891308593.75</v>
      </c>
      <c r="AO83" s="7">
        <v>7480968858.1314878</v>
      </c>
      <c r="AP83" s="7">
        <v>7719354838.7096777</v>
      </c>
      <c r="AQ83" s="7">
        <v>4983024408.148284</v>
      </c>
      <c r="AR83" s="7">
        <v>5314909953.9299173</v>
      </c>
      <c r="AS83" s="7">
        <v>6166330136.2948008</v>
      </c>
      <c r="AT83" s="7">
        <v>7632406552.8380251</v>
      </c>
      <c r="AU83" s="7">
        <v>8881368538.0767097</v>
      </c>
      <c r="AV83" s="7">
        <v>10731634116.738386</v>
      </c>
      <c r="AW83" s="7">
        <v>20409257610.474632</v>
      </c>
      <c r="AX83" s="7">
        <v>24758819717.707443</v>
      </c>
      <c r="AY83" s="7">
        <v>28526891010.492489</v>
      </c>
      <c r="AZ83" s="7">
        <v>25977847813.742184</v>
      </c>
      <c r="BA83" s="7">
        <v>32174772955.974846</v>
      </c>
      <c r="BB83" s="7">
        <v>39566292432.861488</v>
      </c>
      <c r="BC83" s="7">
        <v>41939728978.728149</v>
      </c>
      <c r="BD83" s="7">
        <v>47805069494.90815</v>
      </c>
      <c r="BE83" s="7">
        <v>38616536131.647987</v>
      </c>
      <c r="BF83" s="7">
        <v>37543361203.560898</v>
      </c>
      <c r="BG83" s="7">
        <v>42689783733.873009</v>
      </c>
    </row>
    <row r="84" spans="1:59" s="7" customFormat="1" x14ac:dyDescent="0.3">
      <c r="A84" s="7" t="s">
        <v>226</v>
      </c>
      <c r="B84" s="7" t="s">
        <v>63</v>
      </c>
    </row>
    <row r="85" spans="1:59" s="7" customFormat="1" x14ac:dyDescent="0.3">
      <c r="A85" s="7" t="s">
        <v>228</v>
      </c>
      <c r="B85" s="7" t="s">
        <v>63</v>
      </c>
      <c r="AC85" s="7">
        <v>1922600899.3841019</v>
      </c>
      <c r="AD85" s="7">
        <v>2041538057.0289268</v>
      </c>
      <c r="AE85" s="7">
        <v>2384295763.7254901</v>
      </c>
      <c r="AF85" s="7">
        <v>2432029380.4369421</v>
      </c>
      <c r="AG85" s="7">
        <v>2666616176.9160857</v>
      </c>
      <c r="AH85" s="7">
        <v>3014890569.040987</v>
      </c>
      <c r="AI85" s="7">
        <v>3284625277.1618624</v>
      </c>
      <c r="AJ85" s="7">
        <v>3279063317.6347461</v>
      </c>
      <c r="AK85" s="7">
        <v>3383218922.7933645</v>
      </c>
      <c r="AL85" s="7">
        <v>3693753379.0599155</v>
      </c>
      <c r="AM85" s="7">
        <v>3869032270.9163346</v>
      </c>
      <c r="AN85" s="7">
        <v>3783788551.0818954</v>
      </c>
      <c r="AO85" s="7">
        <v>3588376057.0153608</v>
      </c>
      <c r="AP85" s="7">
        <v>3461282293.6462369</v>
      </c>
      <c r="AQ85" s="7">
        <v>2995360969.1619868</v>
      </c>
      <c r="AR85" s="7">
        <v>2833442750.4363899</v>
      </c>
      <c r="AS85" s="7">
        <v>2949637039.0442357</v>
      </c>
      <c r="AT85" s="7">
        <v>3446442218.8982892</v>
      </c>
      <c r="AU85" s="7">
        <v>3666349049.4264107</v>
      </c>
      <c r="AV85" s="7">
        <v>2937071767.2557559</v>
      </c>
      <c r="AW85" s="7">
        <v>2931625104.5010924</v>
      </c>
      <c r="AX85" s="7">
        <v>4134173275.1243997</v>
      </c>
      <c r="AY85" s="7">
        <v>4515824647.4393873</v>
      </c>
      <c r="AZ85" s="7">
        <v>4609923756.1848545</v>
      </c>
      <c r="BA85" s="7">
        <v>4735956493.0647907</v>
      </c>
      <c r="BB85" s="7">
        <v>5067360009.3919649</v>
      </c>
      <c r="BC85" s="7">
        <v>5667229758.9878025</v>
      </c>
      <c r="BD85" s="7">
        <v>6231725484.5594339</v>
      </c>
      <c r="BE85" s="7">
        <v>6624068015.5003929</v>
      </c>
      <c r="BF85" s="7">
        <v>6699203543.2904739</v>
      </c>
      <c r="BG85" s="7">
        <v>6298927773.1586962</v>
      </c>
    </row>
    <row r="86" spans="1:59" s="7" customFormat="1" x14ac:dyDescent="0.3">
      <c r="A86" s="7" t="s">
        <v>230</v>
      </c>
      <c r="B86" s="7" t="s">
        <v>63</v>
      </c>
      <c r="I86" s="7">
        <v>44212353.698829591</v>
      </c>
      <c r="J86" s="7">
        <v>46695363.155887321</v>
      </c>
      <c r="K86" s="7">
        <v>41160658.570537128</v>
      </c>
      <c r="L86" s="7">
        <v>45168722.699563198</v>
      </c>
      <c r="M86" s="7">
        <v>52296836.749387994</v>
      </c>
      <c r="N86" s="7">
        <v>55728608.974982962</v>
      </c>
      <c r="O86" s="7">
        <v>59161544.995752759</v>
      </c>
      <c r="P86" s="7">
        <v>75187969.924812034</v>
      </c>
      <c r="Q86" s="7">
        <v>95797533.461920619</v>
      </c>
      <c r="R86" s="7">
        <v>115182522.1238938</v>
      </c>
      <c r="S86" s="7">
        <v>112189468.48182595</v>
      </c>
      <c r="T86" s="7">
        <v>138094243.34932402</v>
      </c>
      <c r="U86" s="7">
        <v>171836793.40269452</v>
      </c>
      <c r="V86" s="7">
        <v>207114382.54607072</v>
      </c>
      <c r="W86" s="7">
        <v>241080708.89018011</v>
      </c>
      <c r="X86" s="7">
        <v>218764445.78434327</v>
      </c>
      <c r="Y86" s="7">
        <v>216051495.95981658</v>
      </c>
      <c r="Z86" s="7">
        <v>213446562.57106042</v>
      </c>
      <c r="AA86" s="7">
        <v>177338801.93074971</v>
      </c>
      <c r="AB86" s="7">
        <v>225724851.69110662</v>
      </c>
      <c r="AC86" s="7">
        <v>185646209.38628158</v>
      </c>
      <c r="AD86" s="7">
        <v>220626484.2248106</v>
      </c>
      <c r="AE86" s="7">
        <v>266673126.22980145</v>
      </c>
      <c r="AF86" s="7">
        <v>284119692.49432987</v>
      </c>
      <c r="AG86" s="7">
        <v>317083373.52455896</v>
      </c>
      <c r="AH86" s="7">
        <v>690314321.37499857</v>
      </c>
      <c r="AI86" s="7">
        <v>714255460.50338936</v>
      </c>
      <c r="AJ86" s="7">
        <v>755042548.0558238</v>
      </c>
      <c r="AK86" s="7">
        <v>746491692.58385694</v>
      </c>
      <c r="AL86" s="7">
        <v>785996982.49216807</v>
      </c>
      <c r="AM86" s="7">
        <v>848237108.56162989</v>
      </c>
      <c r="AN86" s="7">
        <v>803630742.53446007</v>
      </c>
      <c r="AO86" s="7">
        <v>840285264.63154531</v>
      </c>
      <c r="AP86" s="7">
        <v>814723460.08372021</v>
      </c>
      <c r="AQ86" s="7">
        <v>782915402.42109549</v>
      </c>
      <c r="AR86" s="7">
        <v>687408804.63052678</v>
      </c>
      <c r="AS86" s="7">
        <v>578236035.10427856</v>
      </c>
      <c r="AT86" s="7">
        <v>487038821.61195916</v>
      </c>
      <c r="AU86" s="7">
        <v>578785278.77030039</v>
      </c>
      <c r="AV86" s="7">
        <v>624174723.71340382</v>
      </c>
      <c r="AW86" s="7">
        <v>655068695.95271099</v>
      </c>
      <c r="AX86" s="7">
        <v>798870894.20827067</v>
      </c>
      <c r="AY86" s="7">
        <v>965769128.17000413</v>
      </c>
      <c r="AZ86" s="7">
        <v>900639747.93952966</v>
      </c>
      <c r="BA86" s="7">
        <v>952429030.41553617</v>
      </c>
      <c r="BB86" s="7">
        <v>904256643.41598368</v>
      </c>
      <c r="BC86" s="7">
        <v>912569686.78590012</v>
      </c>
      <c r="BD86" s="7">
        <v>903779326.2064209</v>
      </c>
      <c r="BE86" s="7">
        <v>849122624.78134811</v>
      </c>
      <c r="BF86" s="7">
        <v>938794719.3585875</v>
      </c>
      <c r="BG86" s="7">
        <v>964599177.53547394</v>
      </c>
    </row>
    <row r="87" spans="1:59" s="7" customFormat="1" x14ac:dyDescent="0.3">
      <c r="A87" s="7" t="s">
        <v>232</v>
      </c>
      <c r="B87" s="7" t="s">
        <v>63</v>
      </c>
      <c r="M87" s="7">
        <v>78733594.844494268</v>
      </c>
      <c r="N87" s="7">
        <v>78540057.142857194</v>
      </c>
      <c r="O87" s="7">
        <v>87702828.571428642</v>
      </c>
      <c r="P87" s="7">
        <v>89374237.288135603</v>
      </c>
      <c r="Q87" s="7">
        <v>98775328.947368413</v>
      </c>
      <c r="R87" s="7">
        <v>108985740.15938181</v>
      </c>
      <c r="S87" s="7">
        <v>112386489.01355776</v>
      </c>
      <c r="T87" s="7">
        <v>114971207.19820054</v>
      </c>
      <c r="U87" s="7">
        <v>122666858.78962538</v>
      </c>
      <c r="V87" s="7">
        <v>118537875.12588115</v>
      </c>
      <c r="W87" s="7">
        <v>110653830.72603288</v>
      </c>
      <c r="X87" s="7">
        <v>154731969.69696969</v>
      </c>
      <c r="Y87" s="7">
        <v>165523634.49691996</v>
      </c>
      <c r="Z87" s="7">
        <v>163577538.33049402</v>
      </c>
      <c r="AA87" s="7">
        <v>138478900.62688622</v>
      </c>
      <c r="AB87" s="7">
        <v>143856253.12500009</v>
      </c>
      <c r="AC87" s="7">
        <v>130225018.75167432</v>
      </c>
      <c r="AD87" s="7">
        <v>173836362.01010731</v>
      </c>
      <c r="AE87" s="7">
        <v>164458120.31407753</v>
      </c>
      <c r="AF87" s="7">
        <v>213143016.44343421</v>
      </c>
      <c r="AG87" s="7">
        <v>243961995.50971082</v>
      </c>
      <c r="AH87" s="7">
        <v>257150573.21574676</v>
      </c>
      <c r="AI87" s="7">
        <v>226313492.71356723</v>
      </c>
      <c r="AJ87" s="7">
        <v>236880813.82176486</v>
      </c>
      <c r="AK87" s="7">
        <v>235619994.75907406</v>
      </c>
      <c r="AL87" s="7">
        <v>253966919.93983826</v>
      </c>
      <c r="AM87" s="7">
        <v>270419779.41810745</v>
      </c>
      <c r="AN87" s="7">
        <v>268551010.94118595</v>
      </c>
      <c r="AO87" s="7">
        <v>206457553.39710054</v>
      </c>
      <c r="AP87" s="7">
        <v>224446652.14621967</v>
      </c>
      <c r="AQ87" s="7">
        <v>370173851.94611871</v>
      </c>
      <c r="AR87" s="7">
        <v>392278168.19989675</v>
      </c>
      <c r="AS87" s="7">
        <v>415843481.99869096</v>
      </c>
      <c r="AT87" s="7">
        <v>476388260.63923234</v>
      </c>
      <c r="AU87" s="7">
        <v>531109356.16546226</v>
      </c>
      <c r="AV87" s="7">
        <v>586791883.7177074</v>
      </c>
      <c r="AW87" s="7">
        <v>591829908.42626405</v>
      </c>
      <c r="AX87" s="7">
        <v>695606288.60584545</v>
      </c>
      <c r="AY87" s="7">
        <v>864136712.98664844</v>
      </c>
      <c r="AZ87" s="7">
        <v>825828703.62820768</v>
      </c>
      <c r="BA87" s="7">
        <v>846332456.38299382</v>
      </c>
      <c r="BB87" s="7">
        <v>1105497854.7939765</v>
      </c>
      <c r="BC87" s="7">
        <v>995582062.34301758</v>
      </c>
      <c r="BD87" s="7">
        <v>1026664188.5272448</v>
      </c>
      <c r="BE87" s="7">
        <v>1109007299.9403336</v>
      </c>
      <c r="BF87" s="7">
        <v>1056776896.9286473</v>
      </c>
      <c r="BG87" s="7">
        <v>1126122707.9153376</v>
      </c>
    </row>
    <row r="88" spans="1:59" s="7" customFormat="1" x14ac:dyDescent="0.3">
      <c r="A88" s="7" t="s">
        <v>234</v>
      </c>
      <c r="B88" s="7" t="s">
        <v>63</v>
      </c>
      <c r="E88" s="7">
        <v>9122751.4531834535</v>
      </c>
      <c r="F88" s="7">
        <v>10840095.12836493</v>
      </c>
      <c r="G88" s="7">
        <v>12712471.396021096</v>
      </c>
      <c r="H88" s="7">
        <v>64748333.333333336</v>
      </c>
      <c r="I88" s="7">
        <v>69110000.000000015</v>
      </c>
      <c r="J88" s="7">
        <v>72317446.932719275</v>
      </c>
      <c r="K88" s="7">
        <v>67514285.714285716</v>
      </c>
      <c r="L88" s="7">
        <v>67225714.285714284</v>
      </c>
      <c r="M88" s="7">
        <v>66331428.571428575</v>
      </c>
      <c r="N88" s="7">
        <v>64946954.756797999</v>
      </c>
      <c r="O88" s="7">
        <v>65429198.23870796</v>
      </c>
      <c r="P88" s="7">
        <v>81203226.913834542</v>
      </c>
      <c r="Q88" s="7">
        <v>94159862.707369089</v>
      </c>
      <c r="R88" s="7">
        <v>104295643.38843696</v>
      </c>
      <c r="S88" s="7">
        <v>103653049.93796988</v>
      </c>
      <c r="T88" s="7">
        <v>103987520.07582739</v>
      </c>
      <c r="W88" s="7">
        <v>50642880.773750342</v>
      </c>
      <c r="X88" s="7">
        <v>36731422.84569139</v>
      </c>
      <c r="Y88" s="7">
        <v>44294647.733478971</v>
      </c>
      <c r="Z88" s="7">
        <v>44442456.947639965</v>
      </c>
      <c r="AA88" s="7">
        <v>50320914.406568795</v>
      </c>
      <c r="AB88" s="7">
        <v>62118564.849542476</v>
      </c>
      <c r="AC88" s="7">
        <v>76407396.755296394</v>
      </c>
      <c r="AD88" s="7">
        <v>93345847.727032259</v>
      </c>
      <c r="AE88" s="7">
        <v>100534663.29492673</v>
      </c>
      <c r="AF88" s="7">
        <v>88265974.584360346</v>
      </c>
      <c r="AG88" s="7">
        <v>112119406.5483309</v>
      </c>
      <c r="AH88" s="7">
        <v>110906032.07507509</v>
      </c>
      <c r="AI88" s="7">
        <v>134707184.35554105</v>
      </c>
      <c r="AJ88" s="7">
        <v>136047896.15577763</v>
      </c>
      <c r="AK88" s="7">
        <v>100807001.81392558</v>
      </c>
      <c r="AL88" s="7">
        <v>141853368.25681502</v>
      </c>
      <c r="AM88" s="7">
        <v>232463036.4357591</v>
      </c>
      <c r="AN88" s="7">
        <v>442337849.4743771</v>
      </c>
      <c r="AO88" s="7">
        <v>370687618.71732569</v>
      </c>
      <c r="AP88" s="7">
        <v>621117885.66850269</v>
      </c>
      <c r="AQ88" s="7">
        <v>1045998496.4387157</v>
      </c>
      <c r="AR88" s="7">
        <v>1461139022.0295386</v>
      </c>
      <c r="AS88" s="7">
        <v>1806742742.2731121</v>
      </c>
      <c r="AT88" s="7">
        <v>2484745935.0932889</v>
      </c>
      <c r="AU88" s="7">
        <v>4410764338.667325</v>
      </c>
      <c r="AV88" s="7">
        <v>8217369092.6522388</v>
      </c>
      <c r="AW88" s="7">
        <v>10086528698.86043</v>
      </c>
      <c r="AX88" s="7">
        <v>13071718758.737305</v>
      </c>
      <c r="AY88" s="7">
        <v>19749893536.320362</v>
      </c>
      <c r="AZ88" s="7">
        <v>15027795173.218706</v>
      </c>
      <c r="BA88" s="7">
        <v>16298542027.996454</v>
      </c>
      <c r="BB88" s="7">
        <v>21329395900.871029</v>
      </c>
      <c r="BC88" s="7">
        <v>22389627294.417862</v>
      </c>
      <c r="BD88" s="7">
        <v>21942597765.363129</v>
      </c>
      <c r="BE88" s="7">
        <v>21461989483.126526</v>
      </c>
      <c r="BF88" s="7">
        <v>12162117377.392321</v>
      </c>
      <c r="BG88" s="7">
        <v>10178967206.0184</v>
      </c>
    </row>
    <row r="89" spans="1:59" s="7" customFormat="1" x14ac:dyDescent="0.3">
      <c r="A89" s="7" t="s">
        <v>236</v>
      </c>
      <c r="B89" s="7" t="s">
        <v>63</v>
      </c>
      <c r="C89" s="7">
        <v>4446528164.6755905</v>
      </c>
      <c r="D89" s="7">
        <v>5016048786.2275286</v>
      </c>
      <c r="E89" s="7">
        <v>5327573509.0984316</v>
      </c>
      <c r="F89" s="7">
        <v>5949478034.8875093</v>
      </c>
      <c r="G89" s="7">
        <v>6680298250.579607</v>
      </c>
      <c r="H89" s="7">
        <v>7600579093.1158018</v>
      </c>
      <c r="I89" s="7">
        <v>8455611129.2793627</v>
      </c>
      <c r="J89" s="7">
        <v>9136711287.8243351</v>
      </c>
      <c r="K89" s="7">
        <v>9915140546.3507195</v>
      </c>
      <c r="L89" s="7">
        <v>11266091570.571796</v>
      </c>
      <c r="M89" s="7">
        <v>13139862500</v>
      </c>
      <c r="N89" s="7">
        <v>14591755681.818182</v>
      </c>
      <c r="O89" s="7">
        <v>16885506818.18182</v>
      </c>
      <c r="P89" s="7">
        <v>22347844649.021862</v>
      </c>
      <c r="Q89" s="7">
        <v>25351305681.818184</v>
      </c>
      <c r="R89" s="7">
        <v>28525872476.089264</v>
      </c>
      <c r="S89" s="7">
        <v>31152840485.074627</v>
      </c>
      <c r="T89" s="7">
        <v>36176233117.48381</v>
      </c>
      <c r="U89" s="7">
        <v>44270203153.988869</v>
      </c>
      <c r="V89" s="7">
        <v>54481875804.967796</v>
      </c>
      <c r="W89" s="7">
        <v>56829663469.224625</v>
      </c>
      <c r="X89" s="7">
        <v>52346507380.073807</v>
      </c>
      <c r="Y89" s="7">
        <v>54617991326.530609</v>
      </c>
      <c r="Z89" s="7">
        <v>49428872678.01857</v>
      </c>
      <c r="AA89" s="7">
        <v>48020024788.391777</v>
      </c>
      <c r="AB89" s="7">
        <v>47820850974.586723</v>
      </c>
      <c r="AC89" s="7">
        <v>56379593719.571571</v>
      </c>
      <c r="AD89" s="7">
        <v>65652751132.360344</v>
      </c>
      <c r="AE89" s="7">
        <v>76261278404.996399</v>
      </c>
      <c r="AF89" s="7">
        <v>79169043642.467468</v>
      </c>
      <c r="AG89" s="7">
        <v>97891090928.632843</v>
      </c>
      <c r="AH89" s="7">
        <v>105143232379.88408</v>
      </c>
      <c r="AI89" s="7">
        <v>116224673042.54558</v>
      </c>
      <c r="AJ89" s="7">
        <v>108809058858.50179</v>
      </c>
      <c r="AK89" s="7">
        <v>116601802106.74158</v>
      </c>
      <c r="AL89" s="7">
        <v>136878366230.328</v>
      </c>
      <c r="AM89" s="7">
        <v>145861612825.59454</v>
      </c>
      <c r="AN89" s="7">
        <v>143157600024.95944</v>
      </c>
      <c r="AO89" s="7">
        <v>144428172835.23581</v>
      </c>
      <c r="AP89" s="7">
        <v>142540728958.02261</v>
      </c>
      <c r="AQ89" s="7">
        <v>130133845771.14429</v>
      </c>
      <c r="AR89" s="7">
        <v>136191353467.56152</v>
      </c>
      <c r="AS89" s="7">
        <v>153830947016.75137</v>
      </c>
      <c r="AT89" s="7">
        <v>201924270316.0271</v>
      </c>
      <c r="AU89" s="7">
        <v>240521260988.32877</v>
      </c>
      <c r="AV89" s="7">
        <v>247783001865.43961</v>
      </c>
      <c r="AW89" s="7">
        <v>273317737046.79462</v>
      </c>
      <c r="AX89" s="7">
        <v>318497936901.17712</v>
      </c>
      <c r="AY89" s="7">
        <v>354460802548.70367</v>
      </c>
      <c r="AZ89" s="7">
        <v>330000252153.37592</v>
      </c>
      <c r="BA89" s="7">
        <v>299361576558.21661</v>
      </c>
      <c r="BB89" s="7">
        <v>287797822093.17767</v>
      </c>
      <c r="BC89" s="7">
        <v>245670666639.04691</v>
      </c>
      <c r="BD89" s="7">
        <v>239862011450.10287</v>
      </c>
      <c r="BE89" s="7">
        <v>236079774688.4451</v>
      </c>
      <c r="BF89" s="7">
        <v>194860187692.45111</v>
      </c>
      <c r="BG89" s="7">
        <v>194558651275.83636</v>
      </c>
    </row>
    <row r="90" spans="1:59" s="7" customFormat="1" x14ac:dyDescent="0.3">
      <c r="A90" s="7" t="s">
        <v>238</v>
      </c>
      <c r="B90" s="7" t="s">
        <v>63</v>
      </c>
      <c r="T90" s="7">
        <v>71494495.185185179</v>
      </c>
      <c r="U90" s="7">
        <v>88322386.296296284</v>
      </c>
      <c r="V90" s="7">
        <v>102244362.22222221</v>
      </c>
      <c r="W90" s="7">
        <v>110900457.03703703</v>
      </c>
      <c r="X90" s="7">
        <v>115651918.88888887</v>
      </c>
      <c r="Y90" s="7">
        <v>125435589.99999999</v>
      </c>
      <c r="Z90" s="7">
        <v>131803552.22222221</v>
      </c>
      <c r="AA90" s="7">
        <v>145533310.74074072</v>
      </c>
      <c r="AB90" s="7">
        <v>167728455.18518516</v>
      </c>
      <c r="AC90" s="7">
        <v>187589522.5925926</v>
      </c>
      <c r="AD90" s="7">
        <v>215009569.62962961</v>
      </c>
      <c r="AE90" s="7">
        <v>236357523.7037037</v>
      </c>
      <c r="AF90" s="7">
        <v>267327642.22222221</v>
      </c>
      <c r="AG90" s="7">
        <v>278098762.96296293</v>
      </c>
      <c r="AH90" s="7">
        <v>300757900</v>
      </c>
      <c r="AI90" s="7">
        <v>310160455.92592591</v>
      </c>
      <c r="AJ90" s="7">
        <v>309812192.96296293</v>
      </c>
      <c r="AK90" s="7">
        <v>325111808.14814812</v>
      </c>
      <c r="AL90" s="7">
        <v>342172523.7037037</v>
      </c>
      <c r="AM90" s="7">
        <v>366911440.37037033</v>
      </c>
      <c r="AN90" s="7">
        <v>392190585.92592591</v>
      </c>
      <c r="AO90" s="7">
        <v>445903598.88888884</v>
      </c>
      <c r="AP90" s="7">
        <v>482009371.48148143</v>
      </c>
      <c r="AQ90" s="7">
        <v>520044370.37037027</v>
      </c>
      <c r="AR90" s="7">
        <v>520444185.18518513</v>
      </c>
      <c r="AS90" s="7">
        <v>540336925.92592585</v>
      </c>
      <c r="AT90" s="7">
        <v>591018407.4074074</v>
      </c>
      <c r="AU90" s="7">
        <v>599118592.5925926</v>
      </c>
      <c r="AV90" s="7">
        <v>695370296.29629624</v>
      </c>
      <c r="AW90" s="7">
        <v>698518518.51851845</v>
      </c>
      <c r="AX90" s="7">
        <v>758518518.51851845</v>
      </c>
      <c r="AY90" s="7">
        <v>825925925.92592585</v>
      </c>
      <c r="AZ90" s="7">
        <v>771278111.11111093</v>
      </c>
      <c r="BA90" s="7">
        <v>771015888.88888896</v>
      </c>
      <c r="BB90" s="7">
        <v>778648666.66666663</v>
      </c>
      <c r="BC90" s="7">
        <v>799882148.14814806</v>
      </c>
      <c r="BD90" s="7">
        <v>842571333.33333325</v>
      </c>
      <c r="BE90" s="7">
        <v>911481481.48148143</v>
      </c>
      <c r="BF90" s="7">
        <v>984074074.07407403</v>
      </c>
      <c r="BG90" s="7">
        <v>1016208194.8148148</v>
      </c>
    </row>
    <row r="91" spans="1:59" s="7" customFormat="1" x14ac:dyDescent="0.3">
      <c r="A91" s="7" t="s">
        <v>240</v>
      </c>
      <c r="B91" s="7" t="s">
        <v>63</v>
      </c>
      <c r="M91" s="7">
        <v>69520026.666666672</v>
      </c>
      <c r="N91" s="7">
        <v>88570952.868852451</v>
      </c>
      <c r="O91" s="7">
        <v>106101175.65797994</v>
      </c>
      <c r="P91" s="7">
        <v>140153748.24365649</v>
      </c>
      <c r="Q91" s="7">
        <v>169918948.62918174</v>
      </c>
      <c r="R91" s="7">
        <v>211194305.70299855</v>
      </c>
      <c r="S91" s="7">
        <v>240780413.56492969</v>
      </c>
      <c r="T91" s="7">
        <v>282269373.00106609</v>
      </c>
      <c r="U91" s="7">
        <v>355989047.256374</v>
      </c>
      <c r="V91" s="7">
        <v>420642463.40999812</v>
      </c>
      <c r="W91" s="7">
        <v>476055288.41888607</v>
      </c>
      <c r="X91" s="7">
        <v>435746974.75924414</v>
      </c>
      <c r="Y91" s="7">
        <v>402405069.36776918</v>
      </c>
      <c r="Z91" s="7">
        <v>416183706.94368511</v>
      </c>
      <c r="AA91" s="7">
        <v>379371608.44292527</v>
      </c>
      <c r="AB91" s="7">
        <v>412876071.11849308</v>
      </c>
      <c r="AC91" s="7">
        <v>603015696.45284891</v>
      </c>
      <c r="AD91" s="7">
        <v>787392365.83190799</v>
      </c>
      <c r="AE91" s="7">
        <v>898611007.94770861</v>
      </c>
      <c r="AF91" s="7">
        <v>929796722.38789642</v>
      </c>
      <c r="AG91" s="7">
        <v>1018970364.8644282</v>
      </c>
      <c r="AH91" s="7">
        <v>1016493394.8252951</v>
      </c>
      <c r="AI91" s="7">
        <v>1037921836.947698</v>
      </c>
      <c r="AJ91" s="7">
        <v>927219728.86688566</v>
      </c>
      <c r="AK91" s="7">
        <v>1005879948.4325378</v>
      </c>
      <c r="AL91" s="7">
        <v>1208946165.9288876</v>
      </c>
      <c r="AM91" s="7">
        <v>1197509786.6763239</v>
      </c>
      <c r="AN91" s="7">
        <v>1072147778.030131</v>
      </c>
      <c r="AO91" s="7">
        <v>1149862702.9608405</v>
      </c>
      <c r="AP91" s="7">
        <v>1131561595.137754</v>
      </c>
      <c r="AQ91" s="7">
        <v>1068030829.7559105</v>
      </c>
      <c r="AR91" s="7">
        <v>1086172922.5741336</v>
      </c>
      <c r="AS91" s="7">
        <v>1169138789.3143501</v>
      </c>
      <c r="AT91" s="7">
        <v>1407866174.8409915</v>
      </c>
      <c r="AU91" s="7">
        <v>1621822369.8486087</v>
      </c>
      <c r="AV91" s="7">
        <v>1656172355.7171204</v>
      </c>
      <c r="AW91" s="7">
        <v>1818759669.065716</v>
      </c>
      <c r="AX91" s="7">
        <v>2049139372.1182284</v>
      </c>
      <c r="AY91" s="7">
        <v>2310743218.0616312</v>
      </c>
      <c r="AZ91" s="7">
        <v>2324870823.9288177</v>
      </c>
      <c r="BA91" s="7">
        <v>2306502373.7131271</v>
      </c>
      <c r="BB91" s="7">
        <v>2515245776.4449496</v>
      </c>
      <c r="BC91" s="7">
        <v>2408666378.938282</v>
      </c>
      <c r="BD91" s="7">
        <v>2483396542.2075033</v>
      </c>
      <c r="BE91" s="7">
        <v>2551126948.7750559</v>
      </c>
      <c r="BF91" s="7">
        <v>2220380802.3305936</v>
      </c>
    </row>
    <row r="92" spans="1:59" s="7" customFormat="1" x14ac:dyDescent="0.3">
      <c r="A92" s="7" t="s">
        <v>242</v>
      </c>
      <c r="B92" s="7" t="s">
        <v>63</v>
      </c>
      <c r="C92" s="7">
        <v>1043599899.9999999</v>
      </c>
      <c r="D92" s="7">
        <v>1076699900</v>
      </c>
      <c r="E92" s="7">
        <v>1143600000</v>
      </c>
      <c r="F92" s="7">
        <v>1262800000</v>
      </c>
      <c r="G92" s="7">
        <v>1299099899.9999998</v>
      </c>
      <c r="H92" s="7">
        <v>1331399900</v>
      </c>
      <c r="I92" s="7">
        <v>1390700000</v>
      </c>
      <c r="J92" s="7">
        <v>1453500000</v>
      </c>
      <c r="K92" s="7">
        <v>1610500000</v>
      </c>
      <c r="L92" s="7">
        <v>1715399899.9999998</v>
      </c>
      <c r="M92" s="7">
        <v>1903999999.9999998</v>
      </c>
      <c r="N92" s="7">
        <v>1984800000</v>
      </c>
      <c r="O92" s="7">
        <v>2101300000.0000002</v>
      </c>
      <c r="P92" s="7">
        <v>2569200100</v>
      </c>
      <c r="Q92" s="7">
        <v>3161499900</v>
      </c>
      <c r="R92" s="7">
        <v>3645900000</v>
      </c>
      <c r="S92" s="7">
        <v>4365300199.999999</v>
      </c>
      <c r="T92" s="7">
        <v>5480500200.000001</v>
      </c>
      <c r="U92" s="7">
        <v>6070600199.999999</v>
      </c>
      <c r="V92" s="7">
        <v>6902600200</v>
      </c>
      <c r="W92" s="7">
        <v>7878700000</v>
      </c>
      <c r="X92" s="7">
        <v>8607500300</v>
      </c>
      <c r="Y92" s="7">
        <v>8716999700</v>
      </c>
      <c r="Z92" s="7">
        <v>9050000400</v>
      </c>
      <c r="AA92" s="7">
        <v>9470000100</v>
      </c>
      <c r="AB92" s="7">
        <v>9721652086.956522</v>
      </c>
      <c r="AC92" s="7">
        <v>7231963515.9817343</v>
      </c>
      <c r="AD92" s="7">
        <v>7084399840</v>
      </c>
      <c r="AE92" s="7">
        <v>7841602824.4274817</v>
      </c>
      <c r="AF92" s="7">
        <v>8410724360.795455</v>
      </c>
      <c r="AG92" s="7">
        <v>7650125217.3525343</v>
      </c>
      <c r="AH92" s="7">
        <v>9406097735.0911732</v>
      </c>
      <c r="AI92" s="7">
        <v>10440842165.319305</v>
      </c>
      <c r="AJ92" s="7">
        <v>11399942453.064556</v>
      </c>
      <c r="AK92" s="7">
        <v>12983235568.229239</v>
      </c>
      <c r="AL92" s="7">
        <v>14655487455.733305</v>
      </c>
      <c r="AM92" s="7">
        <v>15674852771.135569</v>
      </c>
      <c r="AN92" s="7">
        <v>17790095900.980862</v>
      </c>
      <c r="AO92" s="7">
        <v>19395461989.539074</v>
      </c>
      <c r="AP92" s="7">
        <v>18318512501.025578</v>
      </c>
      <c r="AQ92" s="7">
        <v>19288926545.375851</v>
      </c>
      <c r="AR92" s="7">
        <v>18702802394.828594</v>
      </c>
      <c r="AS92" s="7">
        <v>20776669466.605297</v>
      </c>
      <c r="AT92" s="7">
        <v>21917706490.529922</v>
      </c>
      <c r="AU92" s="7">
        <v>23965275995.721386</v>
      </c>
      <c r="AV92" s="7">
        <v>27211377225.271484</v>
      </c>
      <c r="AW92" s="7">
        <v>30231249362.060352</v>
      </c>
      <c r="AX92" s="7">
        <v>34113107085.608536</v>
      </c>
      <c r="AY92" s="7">
        <v>39136893345.15007</v>
      </c>
      <c r="AZ92" s="7">
        <v>37733994976.413651</v>
      </c>
      <c r="BA92" s="7">
        <v>41338595380.815865</v>
      </c>
      <c r="BB92" s="7">
        <v>47654841112.852264</v>
      </c>
      <c r="BC92" s="7">
        <v>50388454861.111122</v>
      </c>
      <c r="BD92" s="7">
        <v>53851058955.299866</v>
      </c>
      <c r="BE92" s="7">
        <v>58722323918.160423</v>
      </c>
      <c r="BF92" s="7">
        <v>63767597193.917542</v>
      </c>
      <c r="BG92" s="7">
        <v>68763255963.894257</v>
      </c>
    </row>
    <row r="93" spans="1:59" s="7" customFormat="1" x14ac:dyDescent="0.3">
      <c r="A93" s="7" t="s">
        <v>244</v>
      </c>
      <c r="B93" s="7" t="s">
        <v>63</v>
      </c>
      <c r="AS93" s="7">
        <v>3385000000</v>
      </c>
      <c r="AT93" s="7">
        <v>3560000000</v>
      </c>
      <c r="AU93" s="7">
        <v>3857000000</v>
      </c>
      <c r="AV93" s="7">
        <v>4197000000</v>
      </c>
      <c r="AW93" s="7">
        <v>4213000000</v>
      </c>
      <c r="AX93" s="7">
        <v>4375000000</v>
      </c>
      <c r="AY93" s="7">
        <v>4621000000</v>
      </c>
      <c r="AZ93" s="7">
        <v>4781000000</v>
      </c>
      <c r="BA93" s="7">
        <v>4895000000</v>
      </c>
      <c r="BB93" s="7">
        <v>4928000000</v>
      </c>
      <c r="BC93" s="7">
        <v>5199000000</v>
      </c>
      <c r="BD93" s="7">
        <v>5364000000</v>
      </c>
      <c r="BE93" s="7">
        <v>5566000000</v>
      </c>
      <c r="BF93" s="7">
        <v>5734000000</v>
      </c>
    </row>
    <row r="94" spans="1:59" s="7" customFormat="1" x14ac:dyDescent="0.3">
      <c r="A94" s="7" t="s">
        <v>246</v>
      </c>
      <c r="B94" s="7" t="s">
        <v>63</v>
      </c>
      <c r="C94" s="7">
        <v>170215248.20626494</v>
      </c>
      <c r="D94" s="7">
        <v>185848451.26290616</v>
      </c>
      <c r="E94" s="7">
        <v>194948375.43020475</v>
      </c>
      <c r="F94" s="7">
        <v>175756868.69276091</v>
      </c>
      <c r="G94" s="7">
        <v>194773376.88852593</v>
      </c>
      <c r="H94" s="7">
        <v>213235294.11764705</v>
      </c>
      <c r="I94" s="7">
        <v>228705882.35294119</v>
      </c>
      <c r="J94" s="7">
        <v>250176470.58823529</v>
      </c>
      <c r="K94" s="7">
        <v>229750000</v>
      </c>
      <c r="L94" s="7">
        <v>249300000.00000003</v>
      </c>
      <c r="M94" s="7">
        <v>267800000</v>
      </c>
      <c r="N94" s="7">
        <v>282050000</v>
      </c>
      <c r="O94" s="7">
        <v>285380952.38095236</v>
      </c>
      <c r="P94" s="7">
        <v>307047619.04761904</v>
      </c>
      <c r="Q94" s="7">
        <v>433954545.45454544</v>
      </c>
      <c r="R94" s="7">
        <v>494791666.66666669</v>
      </c>
      <c r="S94" s="7">
        <v>454439999.99999988</v>
      </c>
      <c r="T94" s="7">
        <v>449880000</v>
      </c>
      <c r="U94" s="7">
        <v>507079999.99999988</v>
      </c>
      <c r="V94" s="7">
        <v>530439999.99999988</v>
      </c>
      <c r="W94" s="7">
        <v>603200000</v>
      </c>
      <c r="X94" s="7">
        <v>570357107.14285719</v>
      </c>
      <c r="Y94" s="7">
        <v>482000000</v>
      </c>
      <c r="Z94" s="7">
        <v>489333333.33333331</v>
      </c>
      <c r="AA94" s="7">
        <v>437631605.2631579</v>
      </c>
      <c r="AB94" s="7">
        <v>453488372.0930233</v>
      </c>
      <c r="AC94" s="7">
        <v>504651139.53488374</v>
      </c>
      <c r="AD94" s="7">
        <v>354591846.93877548</v>
      </c>
      <c r="AE94" s="7">
        <v>413799989.99999994</v>
      </c>
      <c r="AF94" s="7">
        <v>379779389.70588237</v>
      </c>
      <c r="AG94" s="7">
        <v>396582263.29113925</v>
      </c>
      <c r="AH94" s="7">
        <v>336708419.49910563</v>
      </c>
      <c r="AI94" s="7">
        <v>368281378.89688253</v>
      </c>
      <c r="AJ94" s="7">
        <v>442273433.17972356</v>
      </c>
      <c r="AK94" s="7">
        <v>540874934.20101225</v>
      </c>
      <c r="AL94" s="7">
        <v>621626785.91549301</v>
      </c>
      <c r="AM94" s="7">
        <v>705406001.42450142</v>
      </c>
      <c r="AN94" s="7">
        <v>749138009.56453943</v>
      </c>
      <c r="AO94" s="7">
        <v>717530683.16956663</v>
      </c>
      <c r="AP94" s="7">
        <v>694754988.25829506</v>
      </c>
      <c r="AQ94" s="7">
        <v>712667896.72751188</v>
      </c>
      <c r="AR94" s="7">
        <v>696281471.67853224</v>
      </c>
      <c r="AS94" s="7">
        <v>722460886.37138438</v>
      </c>
      <c r="AT94" s="7">
        <v>741929342.78874934</v>
      </c>
      <c r="AU94" s="7">
        <v>785918769.5876354</v>
      </c>
      <c r="AV94" s="7">
        <v>824880550.34396493</v>
      </c>
      <c r="AW94" s="7">
        <v>1458446872.2697577</v>
      </c>
      <c r="AX94" s="7">
        <v>1740334781.8373117</v>
      </c>
      <c r="AY94" s="7">
        <v>1922598121.2306628</v>
      </c>
      <c r="AZ94" s="7">
        <v>2025565089.4827168</v>
      </c>
      <c r="BA94" s="7">
        <v>2259288396.2446685</v>
      </c>
      <c r="BB94" s="7">
        <v>2576602497.3347874</v>
      </c>
      <c r="BC94" s="7">
        <v>2851154075.9538512</v>
      </c>
      <c r="BD94" s="7">
        <v>2990006533.7774873</v>
      </c>
      <c r="BE94" s="7">
        <v>3077086275.9458504</v>
      </c>
      <c r="BF94" s="7">
        <v>3179104116.2227602</v>
      </c>
      <c r="BG94" s="7">
        <v>3446266343.825666</v>
      </c>
    </row>
    <row r="95" spans="1:59" s="7" customFormat="1" x14ac:dyDescent="0.3">
      <c r="A95" s="7" t="s">
        <v>248</v>
      </c>
      <c r="B95" s="7" t="s">
        <v>63</v>
      </c>
      <c r="C95" s="7">
        <v>1060243887180.3499</v>
      </c>
      <c r="D95" s="7">
        <v>1121981273424.2107</v>
      </c>
      <c r="E95" s="7">
        <v>1211776614157.9968</v>
      </c>
      <c r="F95" s="7">
        <v>1304603042385.8772</v>
      </c>
      <c r="G95" s="7">
        <v>1424584020828.4897</v>
      </c>
      <c r="H95" s="7">
        <v>1546689941297.312</v>
      </c>
      <c r="I95" s="7">
        <v>1696346041858.7256</v>
      </c>
      <c r="J95" s="7">
        <v>1819327357551.5051</v>
      </c>
      <c r="K95" s="7">
        <v>1971265017022.5459</v>
      </c>
      <c r="L95" s="7">
        <v>2163798861425.7493</v>
      </c>
      <c r="M95" s="7">
        <v>2379635395851.2129</v>
      </c>
      <c r="N95" s="7">
        <v>2640680120093.6362</v>
      </c>
      <c r="O95" s="7">
        <v>3063716010573.1533</v>
      </c>
      <c r="P95" s="7">
        <v>3706329864528.0942</v>
      </c>
      <c r="Q95" s="7">
        <v>4181857989900.2617</v>
      </c>
      <c r="R95" s="7">
        <v>4663456510509.835</v>
      </c>
      <c r="S95" s="7">
        <v>5079507752434.7061</v>
      </c>
      <c r="T95" s="7">
        <v>5751828019917.2627</v>
      </c>
      <c r="U95" s="7">
        <v>6888147385531.4922</v>
      </c>
      <c r="V95" s="7">
        <v>7965334539314.2852</v>
      </c>
      <c r="W95" s="7">
        <v>8898498285433.7656</v>
      </c>
      <c r="X95" s="7">
        <v>9036558177487.1426</v>
      </c>
      <c r="Y95" s="7">
        <v>8949612375769.3066</v>
      </c>
      <c r="Z95" s="7">
        <v>9239819279619.4414</v>
      </c>
      <c r="AA95" s="7">
        <v>9637983479368.9199</v>
      </c>
      <c r="AB95" s="7">
        <v>10132406784548.064</v>
      </c>
      <c r="AC95" s="7">
        <v>12297564072656.424</v>
      </c>
      <c r="AD95" s="7">
        <v>14242430872983.313</v>
      </c>
      <c r="AE95" s="7">
        <v>16042589882396.801</v>
      </c>
      <c r="AF95" s="7">
        <v>16805389434663.895</v>
      </c>
      <c r="AG95" s="7">
        <v>18896462178092.605</v>
      </c>
      <c r="AH95" s="7">
        <v>19983111824933.102</v>
      </c>
      <c r="AI95" s="7">
        <v>21499618272583.406</v>
      </c>
      <c r="AJ95" s="7">
        <v>21696143760704.59</v>
      </c>
      <c r="AK95" s="7">
        <v>23254026236887.191</v>
      </c>
      <c r="AL95" s="7">
        <v>25821731647652.332</v>
      </c>
      <c r="AM95" s="7">
        <v>26052438147578.871</v>
      </c>
      <c r="AN95" s="7">
        <v>25624851684739.668</v>
      </c>
      <c r="AO95" s="7">
        <v>25710064575729.012</v>
      </c>
      <c r="AP95" s="7">
        <v>27011881987831.82</v>
      </c>
      <c r="AQ95" s="7">
        <v>27571498060168.055</v>
      </c>
      <c r="AR95" s="7">
        <v>27308138861964.051</v>
      </c>
      <c r="AS95" s="7">
        <v>28461009424519.074</v>
      </c>
      <c r="AT95" s="7">
        <v>31909785465153.301</v>
      </c>
      <c r="AU95" s="7">
        <v>35519514910527.758</v>
      </c>
      <c r="AV95" s="7">
        <v>37558565439919.445</v>
      </c>
      <c r="AW95" s="7">
        <v>39635947402722.219</v>
      </c>
      <c r="AX95" s="7">
        <v>43320749767437.625</v>
      </c>
      <c r="AY95" s="7">
        <v>46007526825897.211</v>
      </c>
      <c r="AZ95" s="7">
        <v>43117491016534.266</v>
      </c>
      <c r="BA95" s="7">
        <v>45187761296453.391</v>
      </c>
      <c r="BB95" s="7">
        <v>48762979397332.469</v>
      </c>
      <c r="BC95" s="7">
        <v>48790077030626.203</v>
      </c>
      <c r="BD95" s="7">
        <v>49316266619782.313</v>
      </c>
      <c r="BE95" s="7">
        <v>50308250498244.484</v>
      </c>
      <c r="BF95" s="7">
        <v>47409525366588.234</v>
      </c>
      <c r="BG95" s="7">
        <v>48407640170702.219</v>
      </c>
    </row>
    <row r="96" spans="1:59" s="7" customFormat="1" x14ac:dyDescent="0.3">
      <c r="A96" s="7" t="s">
        <v>250</v>
      </c>
      <c r="B96" s="7" t="s">
        <v>63</v>
      </c>
      <c r="C96" s="7">
        <v>1320796651.6945691</v>
      </c>
      <c r="D96" s="7">
        <v>1383681651.1377556</v>
      </c>
      <c r="E96" s="7">
        <v>1612346412.2647462</v>
      </c>
      <c r="F96" s="7">
        <v>1935298266.45384</v>
      </c>
      <c r="G96" s="7">
        <v>2206466461.2643375</v>
      </c>
      <c r="H96" s="7">
        <v>2435078534.0314136</v>
      </c>
      <c r="I96" s="7">
        <v>2489845016.6489429</v>
      </c>
      <c r="J96" s="7">
        <v>2692474989.1257071</v>
      </c>
      <c r="K96" s="7">
        <v>2716964388.4241838</v>
      </c>
      <c r="L96" s="7">
        <v>3189740055.1398187</v>
      </c>
      <c r="M96" s="7">
        <v>3800766535.6208773</v>
      </c>
      <c r="N96" s="7">
        <v>4476001946.014864</v>
      </c>
      <c r="O96" s="7">
        <v>5710107420.1439362</v>
      </c>
      <c r="P96" s="7">
        <v>8030117555.6203251</v>
      </c>
      <c r="Q96" s="7">
        <v>9388663645.7588043</v>
      </c>
      <c r="R96" s="7">
        <v>10048022369.914087</v>
      </c>
      <c r="S96" s="7">
        <v>12876366008.807699</v>
      </c>
      <c r="T96" s="7">
        <v>15719433719.43372</v>
      </c>
      <c r="U96" s="7">
        <v>18315007365.971348</v>
      </c>
      <c r="V96" s="7">
        <v>22526035940.592079</v>
      </c>
      <c r="W96" s="7">
        <v>28861759209.019112</v>
      </c>
      <c r="X96" s="7">
        <v>31055409443.042957</v>
      </c>
      <c r="Y96" s="7">
        <v>32291306281.81683</v>
      </c>
      <c r="Z96" s="7">
        <v>29907091339.536419</v>
      </c>
      <c r="AA96" s="7">
        <v>33511383985.674088</v>
      </c>
      <c r="AB96" s="7">
        <v>35699543050.77784</v>
      </c>
      <c r="AC96" s="7">
        <v>41075570591.929054</v>
      </c>
      <c r="AD96" s="7">
        <v>50622571586.114922</v>
      </c>
      <c r="AE96" s="7">
        <v>59707404560.594414</v>
      </c>
      <c r="AF96" s="7">
        <v>68790369107.296249</v>
      </c>
      <c r="AG96" s="7">
        <v>76928290841.870148</v>
      </c>
      <c r="AH96" s="7">
        <v>88959620135.886353</v>
      </c>
      <c r="AI96" s="7">
        <v>104272278634.73116</v>
      </c>
      <c r="AJ96" s="7">
        <v>120353947980.76427</v>
      </c>
      <c r="AK96" s="7">
        <v>135812069768.64554</v>
      </c>
      <c r="AL96" s="7">
        <v>144652912433.10324</v>
      </c>
      <c r="AM96" s="7">
        <v>159717233621.65936</v>
      </c>
      <c r="AN96" s="7">
        <v>177352785419.9765</v>
      </c>
      <c r="AO96" s="7">
        <v>168886163221.56659</v>
      </c>
      <c r="AP96" s="7">
        <v>165768095391.55655</v>
      </c>
      <c r="AQ96" s="7">
        <v>171668164082.55469</v>
      </c>
      <c r="AR96" s="7">
        <v>169403241524.33707</v>
      </c>
      <c r="AS96" s="7">
        <v>166349228737.38605</v>
      </c>
      <c r="AT96" s="7">
        <v>161384522525.29922</v>
      </c>
      <c r="AU96" s="7">
        <v>169099768875.1926</v>
      </c>
      <c r="AV96" s="7">
        <v>181570082162.18994</v>
      </c>
      <c r="AW96" s="7">
        <v>193536265094.36389</v>
      </c>
      <c r="AX96" s="7">
        <v>211597405593.86777</v>
      </c>
      <c r="AY96" s="7">
        <v>219279678430.16385</v>
      </c>
      <c r="AZ96" s="7">
        <v>214046415026.18747</v>
      </c>
      <c r="BA96" s="7">
        <v>228637697575.03992</v>
      </c>
      <c r="BB96" s="7">
        <v>248513617677.28674</v>
      </c>
      <c r="BC96" s="7">
        <v>262629441493.47635</v>
      </c>
      <c r="BD96" s="7">
        <v>275696879834.96649</v>
      </c>
      <c r="BE96" s="7">
        <v>291459356985.33679</v>
      </c>
      <c r="BF96" s="7">
        <v>309403880389.07092</v>
      </c>
      <c r="BG96" s="7">
        <v>320912235498.72784</v>
      </c>
    </row>
    <row r="97" spans="1:59" s="7" customFormat="1" x14ac:dyDescent="0.3">
      <c r="A97" s="7" t="s">
        <v>252</v>
      </c>
      <c r="B97" s="7" t="s">
        <v>63</v>
      </c>
      <c r="C97" s="7">
        <v>335649999.99999994</v>
      </c>
      <c r="D97" s="7">
        <v>356199999.99999994</v>
      </c>
      <c r="E97" s="7">
        <v>387750000</v>
      </c>
      <c r="F97" s="7">
        <v>410199999.99999994</v>
      </c>
      <c r="G97" s="7">
        <v>457000000</v>
      </c>
      <c r="H97" s="7">
        <v>508650000</v>
      </c>
      <c r="I97" s="7">
        <v>549950000</v>
      </c>
      <c r="J97" s="7">
        <v>598100000</v>
      </c>
      <c r="K97" s="7">
        <v>646800000</v>
      </c>
      <c r="L97" s="7">
        <v>668000050</v>
      </c>
      <c r="M97" s="7">
        <v>723000000</v>
      </c>
      <c r="N97" s="7">
        <v>731000000</v>
      </c>
      <c r="O97" s="7">
        <v>802999950</v>
      </c>
      <c r="P97" s="7">
        <v>912499950</v>
      </c>
      <c r="Q97" s="7">
        <v>1034500000</v>
      </c>
      <c r="R97" s="7">
        <v>1124000000</v>
      </c>
      <c r="S97" s="7">
        <v>1347999949.9999998</v>
      </c>
      <c r="T97" s="7">
        <v>1669499950</v>
      </c>
      <c r="U97" s="7">
        <v>1929499949.9999998</v>
      </c>
      <c r="V97" s="7">
        <v>2251499950</v>
      </c>
      <c r="W97" s="7">
        <v>2566000050</v>
      </c>
      <c r="X97" s="7">
        <v>2819500000</v>
      </c>
      <c r="Y97" s="7">
        <v>2903500050.0000005</v>
      </c>
      <c r="Z97" s="7">
        <v>3076999950</v>
      </c>
      <c r="AA97" s="7">
        <v>3319000000</v>
      </c>
      <c r="AB97" s="7">
        <v>3639499949.9999995</v>
      </c>
      <c r="AC97" s="7">
        <v>3808500050.0000005</v>
      </c>
      <c r="AD97" s="7">
        <v>4152499950</v>
      </c>
      <c r="AE97" s="7">
        <v>3970386266.0944204</v>
      </c>
      <c r="AF97" s="7">
        <v>3563448310.3448277</v>
      </c>
      <c r="AG97" s="7">
        <v>3048881322.9571981</v>
      </c>
      <c r="AH97" s="7">
        <v>3068444711.9453797</v>
      </c>
      <c r="AI97" s="7">
        <v>3419487440.6591611</v>
      </c>
      <c r="AJ97" s="7">
        <v>3481990761.3449764</v>
      </c>
      <c r="AK97" s="7">
        <v>3432356578.8221865</v>
      </c>
      <c r="AL97" s="7">
        <v>3911053180.396246</v>
      </c>
      <c r="AM97" s="7">
        <v>4034037162.1621623</v>
      </c>
      <c r="AN97" s="7">
        <v>4663193916.3498106</v>
      </c>
      <c r="AO97" s="7">
        <v>5202215657.3116693</v>
      </c>
      <c r="AP97" s="7">
        <v>5372543554.0069685</v>
      </c>
      <c r="AQ97" s="7">
        <v>7103529494.3741236</v>
      </c>
      <c r="AR97" s="7">
        <v>7565869927.7376318</v>
      </c>
      <c r="AS97" s="7">
        <v>7775078402.927846</v>
      </c>
      <c r="AT97" s="7">
        <v>8140271080.5603991</v>
      </c>
      <c r="AU97" s="7">
        <v>8772194250.2702141</v>
      </c>
      <c r="AV97" s="7">
        <v>9672035709.3979301</v>
      </c>
      <c r="AW97" s="7">
        <v>10841742347.796839</v>
      </c>
      <c r="AX97" s="7">
        <v>12275501784.297134</v>
      </c>
      <c r="AY97" s="7">
        <v>13789715132.50201</v>
      </c>
      <c r="AZ97" s="7">
        <v>14587496229.18111</v>
      </c>
      <c r="BA97" s="7">
        <v>15839344591.984165</v>
      </c>
      <c r="BB97" s="7">
        <v>17710275997.443745</v>
      </c>
      <c r="BC97" s="7">
        <v>18528554861.014965</v>
      </c>
      <c r="BD97" s="7">
        <v>18499729063.388927</v>
      </c>
      <c r="BE97" s="7">
        <v>19756533658.113564</v>
      </c>
      <c r="BF97" s="7">
        <v>20844308600.865566</v>
      </c>
      <c r="BG97" s="7">
        <v>21516915352.621685</v>
      </c>
    </row>
    <row r="98" spans="1:59" s="7" customFormat="1" x14ac:dyDescent="0.3">
      <c r="A98" s="7" t="s">
        <v>254</v>
      </c>
      <c r="B98" s="7" t="s">
        <v>63</v>
      </c>
      <c r="C98" s="7">
        <v>17566642115.416855</v>
      </c>
      <c r="D98" s="7">
        <v>18033526303.106773</v>
      </c>
      <c r="E98" s="7">
        <v>19660722938.593353</v>
      </c>
      <c r="F98" s="7">
        <v>23797854828.091167</v>
      </c>
      <c r="G98" s="7">
        <v>21181173056.396198</v>
      </c>
      <c r="H98" s="7">
        <v>24791433536.980751</v>
      </c>
      <c r="I98" s="7">
        <v>27037002542.068367</v>
      </c>
      <c r="J98" s="7">
        <v>26469517421.129787</v>
      </c>
      <c r="K98" s="7">
        <v>27687706183.167969</v>
      </c>
      <c r="L98" s="7">
        <v>30902141055.32671</v>
      </c>
      <c r="M98" s="7">
        <v>32389167090.04689</v>
      </c>
      <c r="N98" s="7">
        <v>34920433870.423485</v>
      </c>
      <c r="O98" s="7">
        <v>37813701276.978477</v>
      </c>
      <c r="P98" s="7">
        <v>45584823246.267021</v>
      </c>
      <c r="Q98" s="7">
        <v>56142116082.677467</v>
      </c>
      <c r="R98" s="7">
        <v>63535307034.336464</v>
      </c>
      <c r="S98" s="7">
        <v>67559791246.943092</v>
      </c>
      <c r="T98" s="7">
        <v>79909125894.071518</v>
      </c>
      <c r="U98" s="7">
        <v>90789385371.850037</v>
      </c>
      <c r="V98" s="7">
        <v>101664820366.85112</v>
      </c>
      <c r="W98" s="7">
        <v>106677929490.77145</v>
      </c>
      <c r="X98" s="7">
        <v>106633807023.73021</v>
      </c>
      <c r="Y98" s="7">
        <v>106403185666.52876</v>
      </c>
      <c r="Z98" s="7">
        <v>100261185483.7204</v>
      </c>
      <c r="AA98" s="7">
        <v>100078815923.67375</v>
      </c>
      <c r="AB98" s="7">
        <v>104994491996.92194</v>
      </c>
      <c r="AC98" s="7">
        <v>120358284739.61591</v>
      </c>
      <c r="AD98" s="7">
        <v>132550820434.30836</v>
      </c>
      <c r="AE98" s="7">
        <v>132065171231.10182</v>
      </c>
      <c r="AF98" s="7">
        <v>127152957339.51482</v>
      </c>
      <c r="AG98" s="7">
        <v>129590021510.74928</v>
      </c>
      <c r="AH98" s="7">
        <v>133299444700.78911</v>
      </c>
      <c r="AI98" s="7">
        <v>121796046071.4493</v>
      </c>
      <c r="AJ98" s="7">
        <v>123961926712.47694</v>
      </c>
      <c r="AK98" s="7">
        <v>110357996127.29492</v>
      </c>
      <c r="AL98" s="7">
        <v>126157292697.29677</v>
      </c>
      <c r="AM98" s="7">
        <v>132123113216.4481</v>
      </c>
      <c r="AN98" s="7">
        <v>138643799979.89471</v>
      </c>
      <c r="AO98" s="7">
        <v>142823908564.67239</v>
      </c>
      <c r="AP98" s="7">
        <v>143030868524.95361</v>
      </c>
      <c r="AQ98" s="7">
        <v>155061199539.28165</v>
      </c>
      <c r="AR98" s="7">
        <v>147407334553.84592</v>
      </c>
      <c r="AS98" s="7">
        <v>160216529979.78174</v>
      </c>
      <c r="AT98" s="7">
        <v>182328184670.12762</v>
      </c>
      <c r="AU98" s="7">
        <v>209456626079.11716</v>
      </c>
      <c r="AV98" s="7">
        <v>242142895089.30273</v>
      </c>
      <c r="AW98" s="7">
        <v>289296463304.80231</v>
      </c>
      <c r="AX98" s="7">
        <v>344296287547.73712</v>
      </c>
      <c r="AY98" s="7">
        <v>414897655686.46027</v>
      </c>
      <c r="AZ98" s="7">
        <v>421736724661.50177</v>
      </c>
      <c r="BA98" s="7">
        <v>463157748195.38318</v>
      </c>
      <c r="BB98" s="7">
        <v>518080704387.58508</v>
      </c>
      <c r="BC98" s="7">
        <v>558428816750.53687</v>
      </c>
      <c r="BD98" s="7">
        <v>604887195078.33105</v>
      </c>
      <c r="BE98" s="7">
        <v>643085647289.93091</v>
      </c>
      <c r="BF98" s="7">
        <v>635445735588.40283</v>
      </c>
      <c r="BG98" s="7">
        <v>641483025657.91077</v>
      </c>
    </row>
    <row r="99" spans="1:59" s="7" customFormat="1" x14ac:dyDescent="0.3">
      <c r="A99" s="7" t="s">
        <v>256</v>
      </c>
      <c r="B99" s="7" t="s">
        <v>63</v>
      </c>
      <c r="AL99" s="7">
        <v>22387561845.224438</v>
      </c>
      <c r="AM99" s="7">
        <v>23678012697.36116</v>
      </c>
      <c r="AN99" s="7">
        <v>23822087053.209103</v>
      </c>
      <c r="AO99" s="7">
        <v>25432144406.20433</v>
      </c>
      <c r="AP99" s="7">
        <v>23386945596.692776</v>
      </c>
      <c r="AQ99" s="7">
        <v>21774273832.103123</v>
      </c>
      <c r="AR99" s="7">
        <v>23289671102.319725</v>
      </c>
      <c r="AS99" s="7">
        <v>26878499206.016491</v>
      </c>
      <c r="AT99" s="7">
        <v>34658113497.390007</v>
      </c>
      <c r="AU99" s="7">
        <v>41574530815.5047</v>
      </c>
      <c r="AV99" s="7">
        <v>45416076680.870659</v>
      </c>
      <c r="AW99" s="7">
        <v>50453577898.48864</v>
      </c>
      <c r="AX99" s="7">
        <v>60093155532.767784</v>
      </c>
      <c r="AY99" s="7">
        <v>70481451814.311798</v>
      </c>
      <c r="AZ99" s="7">
        <v>62703095750.525726</v>
      </c>
      <c r="BA99" s="7">
        <v>59665427464.532562</v>
      </c>
      <c r="BB99" s="7">
        <v>62236751773.049652</v>
      </c>
      <c r="BC99" s="7">
        <v>56485301967.420479</v>
      </c>
      <c r="BD99" s="7">
        <v>57769872074.882996</v>
      </c>
      <c r="BE99" s="7">
        <v>57080369367.802109</v>
      </c>
      <c r="BF99" s="7">
        <v>48676334689.354507</v>
      </c>
      <c r="BG99" s="7">
        <v>50425333970.026443</v>
      </c>
    </row>
    <row r="100" spans="1:59" s="7" customFormat="1" x14ac:dyDescent="0.3">
      <c r="A100" s="7" t="s">
        <v>258</v>
      </c>
      <c r="B100" s="7" t="s">
        <v>63</v>
      </c>
      <c r="AH100" s="7">
        <v>3473562850.2579756</v>
      </c>
      <c r="AI100" s="7">
        <v>2257129873.6626115</v>
      </c>
      <c r="AJ100" s="7">
        <v>1878253818.0784478</v>
      </c>
      <c r="AK100" s="7">
        <v>2167569095.1174645</v>
      </c>
      <c r="AL100" s="7">
        <v>2813313281.8071523</v>
      </c>
      <c r="AM100" s="7">
        <v>2907517543.3644967</v>
      </c>
      <c r="AN100" s="7">
        <v>3338949151.5992718</v>
      </c>
      <c r="AO100" s="7">
        <v>3723903723.6377182</v>
      </c>
      <c r="AP100" s="7">
        <v>4153725966.8767662</v>
      </c>
      <c r="AQ100" s="7">
        <v>3953839593.7842693</v>
      </c>
      <c r="AR100" s="7">
        <v>3596448035.4474697</v>
      </c>
      <c r="AS100" s="7">
        <v>3472194099.4013138</v>
      </c>
      <c r="AT100" s="7">
        <v>2960306120.9355674</v>
      </c>
      <c r="AU100" s="7">
        <v>3537721020.4115772</v>
      </c>
      <c r="AV100" s="7">
        <v>4310356252.836688</v>
      </c>
      <c r="AW100" s="7">
        <v>4756204069.6187572</v>
      </c>
      <c r="AX100" s="7">
        <v>5885321655.9168396</v>
      </c>
      <c r="AY100" s="7">
        <v>6548530572.3529139</v>
      </c>
      <c r="AZ100" s="7">
        <v>6584649419.2834768</v>
      </c>
      <c r="BA100" s="7">
        <v>6622541528.5688763</v>
      </c>
      <c r="BB100" s="7">
        <v>7516834160.2527666</v>
      </c>
      <c r="BC100" s="7">
        <v>7890216507.689127</v>
      </c>
      <c r="BD100" s="7">
        <v>8452509315.8772221</v>
      </c>
      <c r="BE100" s="7">
        <v>8776360623.2989769</v>
      </c>
      <c r="BF100" s="7">
        <v>8724656126.4984932</v>
      </c>
      <c r="BG100" s="7">
        <v>8022638721.920126</v>
      </c>
    </row>
    <row r="101" spans="1:59" s="7" customFormat="1" x14ac:dyDescent="0.3">
      <c r="A101" s="7" t="s">
        <v>260</v>
      </c>
      <c r="B101" s="7" t="s">
        <v>63</v>
      </c>
      <c r="AH101" s="7">
        <v>34650782427.242928</v>
      </c>
      <c r="AI101" s="7">
        <v>38616036221.820198</v>
      </c>
      <c r="AJ101" s="7">
        <v>40006243367.538956</v>
      </c>
      <c r="AK101" s="7">
        <v>43039008829.765877</v>
      </c>
      <c r="AL101" s="7">
        <v>46288369007.458832</v>
      </c>
      <c r="AM101" s="7">
        <v>46538169511.689407</v>
      </c>
      <c r="AN101" s="7">
        <v>47178241568.570351</v>
      </c>
      <c r="AO101" s="7">
        <v>48661666395.369064</v>
      </c>
      <c r="AP101" s="7">
        <v>49074725337.745804</v>
      </c>
      <c r="AQ101" s="7">
        <v>47209471853.347099</v>
      </c>
      <c r="AR101" s="7">
        <v>53696730223.831757</v>
      </c>
      <c r="AS101" s="7">
        <v>67561285378.725868</v>
      </c>
      <c r="AT101" s="7">
        <v>85050281601.040009</v>
      </c>
      <c r="AU101" s="7">
        <v>103694527827.45685</v>
      </c>
      <c r="AV101" s="7">
        <v>112589039620.20718</v>
      </c>
      <c r="AW101" s="7">
        <v>114801188269.40445</v>
      </c>
      <c r="AX101" s="7">
        <v>139198195460.55075</v>
      </c>
      <c r="AY101" s="7">
        <v>157290970540.91693</v>
      </c>
      <c r="AZ101" s="7">
        <v>129965360575.69942</v>
      </c>
      <c r="BA101" s="7">
        <v>130255637530.90753</v>
      </c>
      <c r="BB101" s="7">
        <v>140091591852.97556</v>
      </c>
      <c r="BC101" s="7">
        <v>127321135030.07848</v>
      </c>
      <c r="BD101" s="7">
        <v>134680475647.64523</v>
      </c>
      <c r="BE101" s="7">
        <v>139294565100.56516</v>
      </c>
      <c r="BF101" s="7">
        <v>121715203207.6468</v>
      </c>
      <c r="BG101" s="7">
        <v>124342940194.41859</v>
      </c>
    </row>
    <row r="102" spans="1:59" s="7" customFormat="1" x14ac:dyDescent="0.3">
      <c r="A102" s="7" t="s">
        <v>262</v>
      </c>
      <c r="B102" s="7" t="s">
        <v>63</v>
      </c>
      <c r="C102" s="7">
        <v>294792537248.35199</v>
      </c>
      <c r="D102" s="7">
        <v>281626254606.18945</v>
      </c>
      <c r="E102" s="7">
        <v>293934449185.30042</v>
      </c>
      <c r="F102" s="7">
        <v>313396181120.37939</v>
      </c>
      <c r="G102" s="7">
        <v>354919275585.87915</v>
      </c>
      <c r="H102" s="7">
        <v>389878025187.9032</v>
      </c>
      <c r="I102" s="7">
        <v>402017327756.01398</v>
      </c>
      <c r="J102" s="7">
        <v>413014340923.56323</v>
      </c>
      <c r="K102" s="7">
        <v>436571846321.10046</v>
      </c>
      <c r="L102" s="7">
        <v>488040621739.82928</v>
      </c>
      <c r="M102" s="7">
        <v>529362747484.46167</v>
      </c>
      <c r="N102" s="7">
        <v>578582495085.47498</v>
      </c>
      <c r="O102" s="7">
        <v>651149120814.65479</v>
      </c>
      <c r="P102" s="7">
        <v>837821911270.10229</v>
      </c>
      <c r="Q102" s="7">
        <v>1057251132057.0342</v>
      </c>
      <c r="R102" s="7">
        <v>1142724094223.043</v>
      </c>
      <c r="S102" s="7">
        <v>1246289423475.6528</v>
      </c>
      <c r="T102" s="7">
        <v>1413532715707.2261</v>
      </c>
      <c r="U102" s="7">
        <v>1524704140923.354</v>
      </c>
      <c r="V102" s="7">
        <v>1825690391074.2126</v>
      </c>
      <c r="W102" s="7">
        <v>2139762149511.6565</v>
      </c>
      <c r="X102" s="7">
        <v>2321258403985.0244</v>
      </c>
      <c r="Y102" s="7">
        <v>2302549053507.7739</v>
      </c>
      <c r="Z102" s="7">
        <v>2272103495584.8169</v>
      </c>
      <c r="AA102" s="7">
        <v>2313687728117.585</v>
      </c>
      <c r="AB102" s="7">
        <v>2439461778227.0352</v>
      </c>
      <c r="AC102" s="7">
        <v>2553168739755.6367</v>
      </c>
      <c r="AD102" s="7">
        <v>2616094414164.3877</v>
      </c>
      <c r="AE102" s="7">
        <v>2844737806276.6802</v>
      </c>
      <c r="AF102" s="7">
        <v>3045326136286.8687</v>
      </c>
      <c r="AG102" s="7">
        <v>3443776645097.0225</v>
      </c>
      <c r="AH102" s="7">
        <v>3711451064158.394</v>
      </c>
      <c r="AI102" s="7">
        <v>3696285768916.3872</v>
      </c>
      <c r="AJ102" s="7">
        <v>3965845725567.6982</v>
      </c>
      <c r="AK102" s="7">
        <v>4343949156521.6162</v>
      </c>
      <c r="AL102" s="7">
        <v>4877267746933.749</v>
      </c>
      <c r="AM102" s="7">
        <v>5322354990547.7012</v>
      </c>
      <c r="AN102" s="7">
        <v>5633308771364.3516</v>
      </c>
      <c r="AO102" s="7">
        <v>5473749236215.0771</v>
      </c>
      <c r="AP102" s="7">
        <v>5316743211474.292</v>
      </c>
      <c r="AQ102" s="7">
        <v>5778989842836.1016</v>
      </c>
      <c r="AR102" s="7">
        <v>5856302628857.7988</v>
      </c>
      <c r="AS102" s="7">
        <v>5947536210760.0439</v>
      </c>
      <c r="AT102" s="7">
        <v>6716224864899.752</v>
      </c>
      <c r="AU102" s="7">
        <v>7990347815217.8066</v>
      </c>
      <c r="AV102" s="7">
        <v>9549735974950.5488</v>
      </c>
      <c r="AW102" s="7">
        <v>11321411711668.629</v>
      </c>
      <c r="AX102" s="7">
        <v>14088931615160.783</v>
      </c>
      <c r="AY102" s="7">
        <v>16926584199415.088</v>
      </c>
      <c r="AZ102" s="7">
        <v>16425341703616.779</v>
      </c>
      <c r="BA102" s="7">
        <v>19954364474673.887</v>
      </c>
      <c r="BB102" s="7">
        <v>23607619466961.73</v>
      </c>
      <c r="BC102" s="7">
        <v>25002131468353.352</v>
      </c>
      <c r="BD102" s="7">
        <v>26486061962569.07</v>
      </c>
      <c r="BE102" s="7">
        <v>27285217533742.348</v>
      </c>
      <c r="BF102" s="7">
        <v>25783542601779.313</v>
      </c>
      <c r="BG102" s="7">
        <v>25829338348827.949</v>
      </c>
    </row>
    <row r="103" spans="1:59" s="7" customFormat="1" x14ac:dyDescent="0.3">
      <c r="A103" s="7" t="s">
        <v>264</v>
      </c>
      <c r="B103" s="7" t="s">
        <v>63</v>
      </c>
      <c r="C103" s="7">
        <v>332410547299.91608</v>
      </c>
      <c r="D103" s="7">
        <v>321985809644.64172</v>
      </c>
      <c r="E103" s="7">
        <v>337685127909.63049</v>
      </c>
      <c r="F103" s="7">
        <v>362761008828.59692</v>
      </c>
      <c r="G103" s="7">
        <v>402977592790.56854</v>
      </c>
      <c r="H103" s="7">
        <v>444428555029.43091</v>
      </c>
      <c r="I103" s="7">
        <v>461258740236.38678</v>
      </c>
      <c r="J103" s="7">
        <v>472865847121.54388</v>
      </c>
      <c r="K103" s="7">
        <v>499660163540.21649</v>
      </c>
      <c r="L103" s="7">
        <v>559287034633.42969</v>
      </c>
      <c r="M103" s="7">
        <v>612186626377.26721</v>
      </c>
      <c r="N103" s="7">
        <v>661686155951.44128</v>
      </c>
      <c r="O103" s="7">
        <v>737610957944.75024</v>
      </c>
      <c r="P103" s="7">
        <v>936838994086.20984</v>
      </c>
      <c r="Q103" s="7">
        <v>1191684644930.4714</v>
      </c>
      <c r="R103" s="7">
        <v>1303667274768.4185</v>
      </c>
      <c r="S103" s="7">
        <v>1413816096378.3713</v>
      </c>
      <c r="T103" s="7">
        <v>1596341785208.4614</v>
      </c>
      <c r="U103" s="7">
        <v>1730854109431.8472</v>
      </c>
      <c r="V103" s="7">
        <v>2065313058220.4756</v>
      </c>
      <c r="W103" s="7">
        <v>2422283171176.0859</v>
      </c>
      <c r="X103" s="7">
        <v>2610827592344.9717</v>
      </c>
      <c r="Y103" s="7">
        <v>2582656721827.7236</v>
      </c>
      <c r="Z103" s="7">
        <v>2522667584784.082</v>
      </c>
      <c r="AA103" s="7">
        <v>2556908680245.7769</v>
      </c>
      <c r="AB103" s="7">
        <v>2691625504899.3887</v>
      </c>
      <c r="AC103" s="7">
        <v>2813180853967.2393</v>
      </c>
      <c r="AD103" s="7">
        <v>2897841130711.7334</v>
      </c>
      <c r="AE103" s="7">
        <v>3135683946073.2305</v>
      </c>
      <c r="AF103" s="7">
        <v>3336319693039.665</v>
      </c>
      <c r="AG103" s="7">
        <v>3753855346228.522</v>
      </c>
      <c r="AH103" s="7">
        <v>4028757715484.939</v>
      </c>
      <c r="AI103" s="7">
        <v>4004458417979.5249</v>
      </c>
      <c r="AJ103" s="7">
        <v>4264177499725.9858</v>
      </c>
      <c r="AK103" s="7">
        <v>4630909142576.2813</v>
      </c>
      <c r="AL103" s="7">
        <v>5209713498619.0029</v>
      </c>
      <c r="AM103" s="7">
        <v>5688958786637.5811</v>
      </c>
      <c r="AN103" s="7">
        <v>6012285280305.5928</v>
      </c>
      <c r="AO103" s="7">
        <v>5850703459643.5947</v>
      </c>
      <c r="AP103" s="7">
        <v>5702543484943.4453</v>
      </c>
      <c r="AQ103" s="7">
        <v>6204623716934.1709</v>
      </c>
      <c r="AR103" s="7">
        <v>6271139148795.5244</v>
      </c>
      <c r="AS103" s="7">
        <v>6392053589659.4805</v>
      </c>
      <c r="AT103" s="7">
        <v>7219473463390.3838</v>
      </c>
      <c r="AU103" s="7">
        <v>8575492518524.9531</v>
      </c>
      <c r="AV103" s="7">
        <v>10227019071830.805</v>
      </c>
      <c r="AW103" s="7">
        <v>12135265896447.264</v>
      </c>
      <c r="AX103" s="7">
        <v>15039672134024.531</v>
      </c>
      <c r="AY103" s="7">
        <v>18069265712349.797</v>
      </c>
      <c r="AZ103" s="7">
        <v>17550676208475.656</v>
      </c>
      <c r="BA103" s="7">
        <v>21396210564680.832</v>
      </c>
      <c r="BB103" s="7">
        <v>25246476428292.527</v>
      </c>
      <c r="BC103" s="7">
        <v>26768123727679.57</v>
      </c>
      <c r="BD103" s="7">
        <v>28404378600320.598</v>
      </c>
      <c r="BE103" s="7">
        <v>29360436708966.863</v>
      </c>
      <c r="BF103" s="7">
        <v>27800368885215.969</v>
      </c>
      <c r="BG103" s="7">
        <v>27817703491430.488</v>
      </c>
    </row>
    <row r="104" spans="1:59" s="7" customFormat="1" x14ac:dyDescent="0.3">
      <c r="A104" s="7" t="s">
        <v>266</v>
      </c>
      <c r="B104" s="7" t="s">
        <v>63</v>
      </c>
      <c r="C104" s="7">
        <v>38748692260.394806</v>
      </c>
      <c r="D104" s="7">
        <v>40905486343.764503</v>
      </c>
      <c r="E104" s="7">
        <v>44123855995.084366</v>
      </c>
      <c r="F104" s="7">
        <v>49688700780.79715</v>
      </c>
      <c r="G104" s="7">
        <v>48638830926.40564</v>
      </c>
      <c r="H104" s="7">
        <v>55127127619.549423</v>
      </c>
      <c r="I104" s="7">
        <v>59801429749.315308</v>
      </c>
      <c r="J104" s="7">
        <v>60439331470.962479</v>
      </c>
      <c r="K104" s="7">
        <v>63710108686.077927</v>
      </c>
      <c r="L104" s="7">
        <v>71945084444.537369</v>
      </c>
      <c r="M104" s="7">
        <v>83611704212.358246</v>
      </c>
      <c r="N104" s="7">
        <v>83933783702.589188</v>
      </c>
      <c r="O104" s="7">
        <v>87371340568.453888</v>
      </c>
      <c r="P104" s="7">
        <v>100144499811.812</v>
      </c>
      <c r="Q104" s="7">
        <v>135889407708.47931</v>
      </c>
      <c r="R104" s="7">
        <v>162649110156.03534</v>
      </c>
      <c r="S104" s="7">
        <v>169321323255.87946</v>
      </c>
      <c r="T104" s="7">
        <v>184780649645.36392</v>
      </c>
      <c r="U104" s="7">
        <v>208345111898.59824</v>
      </c>
      <c r="V104" s="7">
        <v>242195946786.6156</v>
      </c>
      <c r="W104" s="7">
        <v>285548847107.09003</v>
      </c>
      <c r="X104" s="7">
        <v>292801265885.59222</v>
      </c>
      <c r="Y104" s="7">
        <v>283456512539.26611</v>
      </c>
      <c r="Z104" s="7">
        <v>254398227877.09796</v>
      </c>
      <c r="AA104" s="7">
        <v>247369742089.67169</v>
      </c>
      <c r="AB104" s="7">
        <v>256654502726.64807</v>
      </c>
      <c r="AC104" s="7">
        <v>264781775186.28949</v>
      </c>
      <c r="AD104" s="7">
        <v>286234708513.8009</v>
      </c>
      <c r="AE104" s="7">
        <v>295577043063.3811</v>
      </c>
      <c r="AF104" s="7">
        <v>295978940818.79529</v>
      </c>
      <c r="AG104" s="7">
        <v>312339707016.8515</v>
      </c>
      <c r="AH104" s="7">
        <v>318967140383.49127</v>
      </c>
      <c r="AI104" s="7">
        <v>309553959926.27844</v>
      </c>
      <c r="AJ104" s="7">
        <v>298741566135.18036</v>
      </c>
      <c r="AK104" s="7">
        <v>285802386263.91675</v>
      </c>
      <c r="AL104" s="7">
        <v>331562738922.1366</v>
      </c>
      <c r="AM104" s="7">
        <v>365804847537.74463</v>
      </c>
      <c r="AN104" s="7">
        <v>377740987931.31921</v>
      </c>
      <c r="AO104" s="7">
        <v>376129203724.06946</v>
      </c>
      <c r="AP104" s="7">
        <v>385846241612.53412</v>
      </c>
      <c r="AQ104" s="7">
        <v>425955016165.43945</v>
      </c>
      <c r="AR104" s="7">
        <v>414877779648.67084</v>
      </c>
      <c r="AS104" s="7">
        <v>444822239206.00671</v>
      </c>
      <c r="AT104" s="7">
        <v>503607352753.13324</v>
      </c>
      <c r="AU104" s="7">
        <v>585417780901.71558</v>
      </c>
      <c r="AV104" s="7">
        <v>677263856840.94641</v>
      </c>
      <c r="AW104" s="7">
        <v>814002488452.23499</v>
      </c>
      <c r="AX104" s="7">
        <v>949952688725.40002</v>
      </c>
      <c r="AY104" s="7">
        <v>1141761566655.1477</v>
      </c>
      <c r="AZ104" s="7">
        <v>1125176003190.5012</v>
      </c>
      <c r="BA104" s="7">
        <v>1444980672769.8335</v>
      </c>
      <c r="BB104" s="7">
        <v>1639584122424.1987</v>
      </c>
      <c r="BC104" s="7">
        <v>1768118438213.6057</v>
      </c>
      <c r="BD104" s="7">
        <v>1922693336373.3323</v>
      </c>
      <c r="BE104" s="7">
        <v>2082520619431.0696</v>
      </c>
      <c r="BF104" s="7">
        <v>2025758505542.5981</v>
      </c>
      <c r="BG104" s="7">
        <v>1996430776919.239</v>
      </c>
    </row>
    <row r="105" spans="1:59" s="7" customFormat="1" x14ac:dyDescent="0.3">
      <c r="A105" s="7" t="s">
        <v>268</v>
      </c>
      <c r="B105" s="7" t="s">
        <v>63</v>
      </c>
      <c r="C105" s="7">
        <v>12528091853.158548</v>
      </c>
      <c r="D105" s="7">
        <v>13388928377.915503</v>
      </c>
      <c r="E105" s="7">
        <v>14310570026.064871</v>
      </c>
      <c r="F105" s="7">
        <v>15136261036.815142</v>
      </c>
      <c r="G105" s="7">
        <v>16547083675.091112</v>
      </c>
      <c r="H105" s="7">
        <v>18008427704.725597</v>
      </c>
      <c r="I105" s="7">
        <v>19548468193.772266</v>
      </c>
      <c r="J105" s="7">
        <v>19670828004.285778</v>
      </c>
      <c r="K105" s="7">
        <v>20910846571.887791</v>
      </c>
      <c r="L105" s="7">
        <v>23861812085.129364</v>
      </c>
      <c r="M105" s="7">
        <v>32843393663.08696</v>
      </c>
      <c r="N105" s="7">
        <v>30365264329.577312</v>
      </c>
      <c r="O105" s="7">
        <v>33936248295.209991</v>
      </c>
      <c r="P105" s="7">
        <v>36073763303.985222</v>
      </c>
      <c r="Q105" s="7">
        <v>52387318527.908592</v>
      </c>
      <c r="R105" s="7">
        <v>60251909395.515541</v>
      </c>
      <c r="S105" s="7">
        <v>73264439498.980865</v>
      </c>
      <c r="T105" s="7">
        <v>76793603162.56517</v>
      </c>
      <c r="U105" s="7">
        <v>83188559519.258224</v>
      </c>
      <c r="V105" s="7">
        <v>102363089138.53233</v>
      </c>
      <c r="W105" s="7">
        <v>131669829698.64131</v>
      </c>
      <c r="X105" s="7">
        <v>135610723887.68425</v>
      </c>
      <c r="Y105" s="7">
        <v>127708517011.63026</v>
      </c>
      <c r="Z105" s="7">
        <v>106285802122.51604</v>
      </c>
      <c r="AA105" s="7">
        <v>99724892442.807404</v>
      </c>
      <c r="AB105" s="7">
        <v>99654429284.904388</v>
      </c>
      <c r="AC105" s="7">
        <v>96843172567.821075</v>
      </c>
      <c r="AD105" s="7">
        <v>107048715951.93825</v>
      </c>
      <c r="AE105" s="7">
        <v>114678605164.98993</v>
      </c>
      <c r="AF105" s="7">
        <v>117241208130.82777</v>
      </c>
      <c r="AG105" s="7">
        <v>124515366242.56561</v>
      </c>
      <c r="AH105" s="7">
        <v>128087577902.07635</v>
      </c>
      <c r="AI105" s="7">
        <v>129464158157.52303</v>
      </c>
      <c r="AJ105" s="7">
        <v>117459126359.09369</v>
      </c>
      <c r="AK105" s="7">
        <v>117901745281.70961</v>
      </c>
      <c r="AL105" s="7">
        <v>139685272955.96097</v>
      </c>
      <c r="AM105" s="7">
        <v>155752080707.90982</v>
      </c>
      <c r="AN105" s="7">
        <v>157340845858.20425</v>
      </c>
      <c r="AO105" s="7">
        <v>150468042836.42801</v>
      </c>
      <c r="AP105" s="7">
        <v>157062060341.57983</v>
      </c>
      <c r="AQ105" s="7">
        <v>174891573406.93375</v>
      </c>
      <c r="AR105" s="7">
        <v>168921966719.70316</v>
      </c>
      <c r="AS105" s="7">
        <v>183712405328.48502</v>
      </c>
      <c r="AT105" s="7">
        <v>209404819444.11475</v>
      </c>
      <c r="AU105" s="7">
        <v>252474835319.47534</v>
      </c>
      <c r="AV105" s="7">
        <v>297634375913.67249</v>
      </c>
      <c r="AW105" s="7">
        <v>373661921221.27026</v>
      </c>
      <c r="AX105" s="7">
        <v>427256953306.27032</v>
      </c>
      <c r="AY105" s="7">
        <v>508512182149.60205</v>
      </c>
      <c r="AZ105" s="7">
        <v>473469947548.86133</v>
      </c>
      <c r="BA105" s="7">
        <v>699996618179.80249</v>
      </c>
      <c r="BB105" s="7">
        <v>802831759834.01025</v>
      </c>
      <c r="BC105" s="7">
        <v>883071662424.87927</v>
      </c>
      <c r="BD105" s="7">
        <v>960383402110.48523</v>
      </c>
      <c r="BE105" s="7">
        <v>1043383926479.7268</v>
      </c>
      <c r="BF105" s="7">
        <v>976614588892.23145</v>
      </c>
      <c r="BG105" s="7">
        <v>914220211373.28918</v>
      </c>
    </row>
    <row r="106" spans="1:59" s="7" customFormat="1" x14ac:dyDescent="0.3">
      <c r="A106" s="7" t="s">
        <v>270</v>
      </c>
      <c r="B106" s="7" t="s">
        <v>63</v>
      </c>
      <c r="J106" s="7">
        <v>5667756644.8309898</v>
      </c>
      <c r="K106" s="7">
        <v>7076465295.3332701</v>
      </c>
      <c r="L106" s="7">
        <v>8337423312.8834352</v>
      </c>
      <c r="M106" s="7">
        <v>9150684931.5068512</v>
      </c>
      <c r="N106" s="7">
        <v>9333536359.7980709</v>
      </c>
      <c r="O106" s="7">
        <v>10997590361.445784</v>
      </c>
      <c r="P106" s="7">
        <v>16273253012.048193</v>
      </c>
      <c r="Q106" s="7">
        <v>25802409638.554211</v>
      </c>
      <c r="R106" s="7">
        <v>30463855421.686749</v>
      </c>
      <c r="S106" s="7">
        <v>37269156626.50602</v>
      </c>
      <c r="T106" s="7">
        <v>45808915662.650604</v>
      </c>
      <c r="U106" s="7">
        <v>51455719099.924355</v>
      </c>
      <c r="V106" s="7">
        <v>51400186379.303314</v>
      </c>
      <c r="W106" s="7">
        <v>72482337370.349335</v>
      </c>
      <c r="X106" s="7">
        <v>85518233450.774033</v>
      </c>
      <c r="Y106" s="7">
        <v>90158449307.238724</v>
      </c>
      <c r="Z106" s="7">
        <v>81052283404.60791</v>
      </c>
      <c r="AA106" s="7">
        <v>84853699994.050812</v>
      </c>
      <c r="AB106" s="7">
        <v>85289491750.322495</v>
      </c>
      <c r="AC106" s="7">
        <v>79954072569.853302</v>
      </c>
      <c r="AD106" s="7">
        <v>75929617576.877594</v>
      </c>
      <c r="AE106" s="7">
        <v>84300174477.201782</v>
      </c>
      <c r="AF106" s="7">
        <v>94451427898.34053</v>
      </c>
      <c r="AG106" s="7">
        <v>106140727357.0345</v>
      </c>
      <c r="AH106" s="7">
        <v>116621996217.13342</v>
      </c>
      <c r="AI106" s="7">
        <v>128026966579.96375</v>
      </c>
      <c r="AJ106" s="7">
        <v>158006700301.5332</v>
      </c>
      <c r="AK106" s="7">
        <v>176892143931.50528</v>
      </c>
      <c r="AL106" s="7">
        <v>202132028723.11533</v>
      </c>
      <c r="AM106" s="7">
        <v>227369679374.9733</v>
      </c>
      <c r="AN106" s="7">
        <v>215748998609.63501</v>
      </c>
      <c r="AO106" s="7">
        <v>95445547872.715027</v>
      </c>
      <c r="AP106" s="7">
        <v>140001351215.46185</v>
      </c>
      <c r="AQ106" s="7">
        <v>165021012077.80963</v>
      </c>
      <c r="AR106" s="7">
        <v>160446947784.90857</v>
      </c>
      <c r="AS106" s="7">
        <v>195660611165.18344</v>
      </c>
      <c r="AT106" s="7">
        <v>234772463823.80835</v>
      </c>
      <c r="AU106" s="7">
        <v>256836875295.4519</v>
      </c>
      <c r="AV106" s="7">
        <v>285868618224.01727</v>
      </c>
      <c r="AW106" s="7">
        <v>364570514304.84979</v>
      </c>
      <c r="AX106" s="7">
        <v>432216737774.8606</v>
      </c>
      <c r="AY106" s="7">
        <v>510228635279.28894</v>
      </c>
      <c r="AZ106" s="7">
        <v>539580088908.13831</v>
      </c>
      <c r="BA106" s="7">
        <v>755094160363.07104</v>
      </c>
      <c r="BB106" s="7">
        <v>892969107923.09436</v>
      </c>
      <c r="BC106" s="7">
        <v>917869910105.74915</v>
      </c>
      <c r="BD106" s="7">
        <v>912524136718.01819</v>
      </c>
      <c r="BE106" s="7">
        <v>890814755233.22546</v>
      </c>
      <c r="BF106" s="7">
        <v>861256351277.35876</v>
      </c>
      <c r="BG106" s="7">
        <v>932259177765.30713</v>
      </c>
    </row>
    <row r="107" spans="1:59" s="7" customFormat="1" x14ac:dyDescent="0.3">
      <c r="A107" s="7" t="s">
        <v>272</v>
      </c>
      <c r="B107" s="7" t="s">
        <v>63</v>
      </c>
      <c r="C107" s="7">
        <v>26900729558.675652</v>
      </c>
      <c r="D107" s="7">
        <v>28202127747.309177</v>
      </c>
      <c r="E107" s="7">
        <v>30578919823.280556</v>
      </c>
      <c r="F107" s="7">
        <v>35608750994.993507</v>
      </c>
      <c r="G107" s="7">
        <v>32782637428.41008</v>
      </c>
      <c r="H107" s="7">
        <v>38049648216.367851</v>
      </c>
      <c r="I107" s="7">
        <v>41260252648.337273</v>
      </c>
      <c r="J107" s="7">
        <v>41803467079.177887</v>
      </c>
      <c r="K107" s="7">
        <v>43857842843.374237</v>
      </c>
      <c r="L107" s="7">
        <v>49232891560.431183</v>
      </c>
      <c r="M107" s="7">
        <v>51155937980.740326</v>
      </c>
      <c r="N107" s="7">
        <v>54433112942.909088</v>
      </c>
      <c r="O107" s="7">
        <v>53913727572.504654</v>
      </c>
      <c r="P107" s="7">
        <v>65130587108.305229</v>
      </c>
      <c r="Q107" s="7">
        <v>84317852974.6353</v>
      </c>
      <c r="R107" s="7">
        <v>103845586044.6198</v>
      </c>
      <c r="S107" s="7">
        <v>95540888530.44838</v>
      </c>
      <c r="T107" s="7">
        <v>108030645862.40846</v>
      </c>
      <c r="U107" s="7">
        <v>125870174760.37769</v>
      </c>
      <c r="V107" s="7">
        <v>139556026001.64435</v>
      </c>
      <c r="W107" s="7">
        <v>151420555888.67633</v>
      </c>
      <c r="X107" s="7">
        <v>154577110449.62006</v>
      </c>
      <c r="Y107" s="7">
        <v>153716825855.11023</v>
      </c>
      <c r="Z107" s="7">
        <v>147442512236.27631</v>
      </c>
      <c r="AA107" s="7">
        <v>147495091462.22678</v>
      </c>
      <c r="AB107" s="7">
        <v>157306474735.09879</v>
      </c>
      <c r="AC107" s="7">
        <v>168977242488.5925</v>
      </c>
      <c r="AD107" s="7">
        <v>180063158863.8595</v>
      </c>
      <c r="AE107" s="7">
        <v>181385498558.72925</v>
      </c>
      <c r="AF107" s="7">
        <v>179072082631.41037</v>
      </c>
      <c r="AG107" s="7">
        <v>188126607992.92609</v>
      </c>
      <c r="AH107" s="7">
        <v>191081249885.04379</v>
      </c>
      <c r="AI107" s="7">
        <v>179808280295.2915</v>
      </c>
      <c r="AJ107" s="7">
        <v>181679334834.70865</v>
      </c>
      <c r="AK107" s="7">
        <v>167877722801.34412</v>
      </c>
      <c r="AL107" s="7">
        <v>191639298395.64734</v>
      </c>
      <c r="AM107" s="7">
        <v>209648120648.9855</v>
      </c>
      <c r="AN107" s="7">
        <v>220284365616.80112</v>
      </c>
      <c r="AO107" s="7">
        <v>226082116332.6199</v>
      </c>
      <c r="AP107" s="7">
        <v>228981957026.65533</v>
      </c>
      <c r="AQ107" s="7">
        <v>251151822827.44247</v>
      </c>
      <c r="AR107" s="7">
        <v>246099126238.94766</v>
      </c>
      <c r="AS107" s="7">
        <v>261187520893.63931</v>
      </c>
      <c r="AT107" s="7">
        <v>294249141169.59113</v>
      </c>
      <c r="AU107" s="7">
        <v>332732438424.10712</v>
      </c>
      <c r="AV107" s="7">
        <v>379223704355.93176</v>
      </c>
      <c r="AW107" s="7">
        <v>439386921175.79401</v>
      </c>
      <c r="AX107" s="7">
        <v>521840470219.51672</v>
      </c>
      <c r="AY107" s="7">
        <v>632814903358.77454</v>
      </c>
      <c r="AZ107" s="7">
        <v>653724047017.45667</v>
      </c>
      <c r="BA107" s="7">
        <v>739442152602.56445</v>
      </c>
      <c r="BB107" s="7">
        <v>829706713781.06677</v>
      </c>
      <c r="BC107" s="7">
        <v>875853724368.38</v>
      </c>
      <c r="BD107" s="7">
        <v>952302996802.46362</v>
      </c>
      <c r="BE107" s="7">
        <v>1028027058553.1692</v>
      </c>
      <c r="BF107" s="7">
        <v>1040940192004.6166</v>
      </c>
      <c r="BG107" s="7">
        <v>1077908367748.5504</v>
      </c>
    </row>
    <row r="108" spans="1:59" s="7" customFormat="1" x14ac:dyDescent="0.3">
      <c r="A108" s="7" t="s">
        <v>274</v>
      </c>
      <c r="B108" s="7" t="s">
        <v>63</v>
      </c>
      <c r="AL108" s="7">
        <v>914727080.64326799</v>
      </c>
      <c r="AM108" s="7">
        <v>1023086918.627684</v>
      </c>
      <c r="AN108" s="7">
        <v>1180919719.4076383</v>
      </c>
      <c r="AO108" s="7">
        <v>1382548249.7830307</v>
      </c>
      <c r="AP108" s="7">
        <v>1567465656.8505015</v>
      </c>
      <c r="AQ108" s="7">
        <v>1563667799.6157825</v>
      </c>
      <c r="AR108" s="7">
        <v>1614595290.9181993</v>
      </c>
      <c r="AS108" s="7">
        <v>1897606791.4335327</v>
      </c>
      <c r="AT108" s="7">
        <v>2264911806.9035358</v>
      </c>
      <c r="AU108" s="7">
        <v>2758117365.0486336</v>
      </c>
      <c r="AV108" s="7">
        <v>2971167185.3551087</v>
      </c>
      <c r="AW108" s="7">
        <v>3344402193.2460756</v>
      </c>
      <c r="AX108" s="7">
        <v>5685988395.3581429</v>
      </c>
      <c r="AY108" s="7">
        <v>5827468750</v>
      </c>
      <c r="AZ108" s="7">
        <v>5047909331.6715994</v>
      </c>
      <c r="BA108" s="7">
        <v>5420118974.0420275</v>
      </c>
      <c r="BB108" s="7">
        <v>6066454093.8952093</v>
      </c>
      <c r="BC108" s="7">
        <v>6433357030.0157976</v>
      </c>
      <c r="BD108" s="7">
        <v>6754330154.7600431</v>
      </c>
      <c r="BE108" s="7">
        <v>7428280401.5139046</v>
      </c>
    </row>
    <row r="109" spans="1:59" s="7" customFormat="1" x14ac:dyDescent="0.3">
      <c r="A109" s="7" t="s">
        <v>276</v>
      </c>
      <c r="B109" s="7" t="s">
        <v>63</v>
      </c>
      <c r="C109" s="7">
        <v>36535925031.340012</v>
      </c>
      <c r="D109" s="7">
        <v>38709096075.630524</v>
      </c>
      <c r="E109" s="7">
        <v>41599070242.309372</v>
      </c>
      <c r="F109" s="7">
        <v>47776000900.030243</v>
      </c>
      <c r="G109" s="7">
        <v>55726873083.55426</v>
      </c>
      <c r="H109" s="7">
        <v>58760424669.848183</v>
      </c>
      <c r="I109" s="7">
        <v>45253641303.189713</v>
      </c>
      <c r="J109" s="7">
        <v>49466168890.950668</v>
      </c>
      <c r="K109" s="7">
        <v>52377324284.195068</v>
      </c>
      <c r="L109" s="7">
        <v>57668330026.36293</v>
      </c>
      <c r="M109" s="7">
        <v>61589800519.508408</v>
      </c>
      <c r="N109" s="7">
        <v>66452561865.833153</v>
      </c>
      <c r="O109" s="7">
        <v>70509913049.400299</v>
      </c>
      <c r="P109" s="7">
        <v>84374541630.206161</v>
      </c>
      <c r="Q109" s="7">
        <v>98198276856.620941</v>
      </c>
      <c r="R109" s="7">
        <v>97159222024.136429</v>
      </c>
      <c r="S109" s="7">
        <v>101346972433.93364</v>
      </c>
      <c r="T109" s="7">
        <v>119866746574.40817</v>
      </c>
      <c r="U109" s="7">
        <v>135468782808.68977</v>
      </c>
      <c r="V109" s="7">
        <v>150950826964.42355</v>
      </c>
      <c r="W109" s="7">
        <v>183839864649.14987</v>
      </c>
      <c r="X109" s="7">
        <v>190909548789.76862</v>
      </c>
      <c r="Y109" s="7">
        <v>198037712681.60529</v>
      </c>
      <c r="Z109" s="7">
        <v>215350771428.33081</v>
      </c>
      <c r="AA109" s="7">
        <v>209328156800.86652</v>
      </c>
      <c r="AB109" s="7">
        <v>229410293759.07056</v>
      </c>
      <c r="AC109" s="7">
        <v>245664654062.87259</v>
      </c>
      <c r="AD109" s="7">
        <v>275311425331.63971</v>
      </c>
      <c r="AE109" s="7">
        <v>292632656262.68695</v>
      </c>
      <c r="AF109" s="7">
        <v>292093308319.64178</v>
      </c>
      <c r="AG109" s="7">
        <v>316697337894.51312</v>
      </c>
      <c r="AH109" s="7">
        <v>266502281094.11716</v>
      </c>
      <c r="AI109" s="7">
        <v>284363884080.10132</v>
      </c>
      <c r="AJ109" s="7">
        <v>275570363431.90186</v>
      </c>
      <c r="AK109" s="7">
        <v>322909902308.89209</v>
      </c>
      <c r="AL109" s="7">
        <v>355475984177.45099</v>
      </c>
      <c r="AM109" s="7">
        <v>387656017798.59613</v>
      </c>
      <c r="AN109" s="7">
        <v>410320300470.28259</v>
      </c>
      <c r="AO109" s="7">
        <v>415730874171.12994</v>
      </c>
      <c r="AP109" s="7">
        <v>452699998386.91376</v>
      </c>
      <c r="AQ109" s="7">
        <v>462146799337.69794</v>
      </c>
      <c r="AR109" s="7">
        <v>478965491060.7713</v>
      </c>
      <c r="AS109" s="7">
        <v>508068952065.90076</v>
      </c>
      <c r="AT109" s="7">
        <v>599592902016.34509</v>
      </c>
      <c r="AU109" s="7">
        <v>699688852930.27649</v>
      </c>
      <c r="AV109" s="7">
        <v>808901077222.83911</v>
      </c>
      <c r="AW109" s="7">
        <v>920316529729.74744</v>
      </c>
      <c r="AX109" s="7">
        <v>1201111768410.2688</v>
      </c>
      <c r="AY109" s="7">
        <v>1186952757636.1101</v>
      </c>
      <c r="AZ109" s="7">
        <v>1323940295874.0613</v>
      </c>
      <c r="BA109" s="7">
        <v>1656617073124.7109</v>
      </c>
      <c r="BB109" s="7">
        <v>1823049927772.0461</v>
      </c>
      <c r="BC109" s="7">
        <v>1827637859136.2344</v>
      </c>
      <c r="BD109" s="7">
        <v>1856722121394.4189</v>
      </c>
      <c r="BE109" s="7">
        <v>2035393459980.0632</v>
      </c>
      <c r="BF109" s="7">
        <v>2111751098184.5039</v>
      </c>
      <c r="BG109" s="7">
        <v>2263522518124.0313</v>
      </c>
    </row>
    <row r="110" spans="1:59" s="7" customFormat="1" x14ac:dyDescent="0.3">
      <c r="A110" s="7" t="s">
        <v>278</v>
      </c>
      <c r="B110" s="7" t="s">
        <v>63</v>
      </c>
    </row>
    <row r="111" spans="1:59" s="7" customFormat="1" x14ac:dyDescent="0.3">
      <c r="A111" s="7" t="s">
        <v>280</v>
      </c>
      <c r="B111" s="7" t="s">
        <v>63</v>
      </c>
      <c r="C111" s="7">
        <v>1939329775.4373901</v>
      </c>
      <c r="D111" s="7">
        <v>2088012282.3566668</v>
      </c>
      <c r="E111" s="7">
        <v>2260349684.086246</v>
      </c>
      <c r="F111" s="7">
        <v>2430843768.4455333</v>
      </c>
      <c r="G111" s="7">
        <v>2766608945.874023</v>
      </c>
      <c r="H111" s="7">
        <v>2945704142.9976544</v>
      </c>
      <c r="I111" s="7">
        <v>3104034393.2316236</v>
      </c>
      <c r="J111" s="7">
        <v>3343636773.3675852</v>
      </c>
      <c r="K111" s="7">
        <v>3278584478.3302269</v>
      </c>
      <c r="L111" s="7">
        <v>3787077343.7278252</v>
      </c>
      <c r="M111" s="7">
        <v>4400344547.3445473</v>
      </c>
      <c r="N111" s="7">
        <v>5103293982.3687229</v>
      </c>
      <c r="O111" s="7">
        <v>6324312352.478364</v>
      </c>
      <c r="P111" s="7">
        <v>7488574956.5888481</v>
      </c>
      <c r="Q111" s="7">
        <v>7904673172.52808</v>
      </c>
      <c r="R111" s="7">
        <v>9493191637.6306629</v>
      </c>
      <c r="S111" s="7">
        <v>9463110246.2496452</v>
      </c>
      <c r="T111" s="7">
        <v>11259469295.232862</v>
      </c>
      <c r="U111" s="7">
        <v>14662488976.140139</v>
      </c>
      <c r="V111" s="7">
        <v>18337460025.789814</v>
      </c>
      <c r="W111" s="7">
        <v>21769374170.577763</v>
      </c>
      <c r="X111" s="7">
        <v>20690641399.416908</v>
      </c>
      <c r="Y111" s="7">
        <v>21496001229.599823</v>
      </c>
      <c r="Z111" s="7">
        <v>20786594499.363804</v>
      </c>
      <c r="AA111" s="7">
        <v>20126542854.703773</v>
      </c>
      <c r="AB111" s="7">
        <v>21291058299.32539</v>
      </c>
      <c r="AC111" s="7">
        <v>28742982513.777023</v>
      </c>
      <c r="AD111" s="7">
        <v>33954080524.344566</v>
      </c>
      <c r="AE111" s="7">
        <v>37810270545.890823</v>
      </c>
      <c r="AF111" s="7">
        <v>39277216207.165977</v>
      </c>
      <c r="AG111" s="7">
        <v>49354416568.972252</v>
      </c>
      <c r="AH111" s="7">
        <v>49836763468.120163</v>
      </c>
      <c r="AI111" s="7">
        <v>55973865067.66716</v>
      </c>
      <c r="AJ111" s="7">
        <v>52469340621.002441</v>
      </c>
      <c r="AK111" s="7">
        <v>57154150176.678444</v>
      </c>
      <c r="AL111" s="7">
        <v>69208232323.232315</v>
      </c>
      <c r="AM111" s="7">
        <v>75864982358.870972</v>
      </c>
      <c r="AN111" s="7">
        <v>82816774116.523392</v>
      </c>
      <c r="AO111" s="7">
        <v>90111618257.261398</v>
      </c>
      <c r="AP111" s="7">
        <v>98781557639.036865</v>
      </c>
      <c r="AQ111" s="7">
        <v>99855067256.31105</v>
      </c>
      <c r="AR111" s="7">
        <v>109119123042.5056</v>
      </c>
      <c r="AS111" s="7">
        <v>127941699604.74309</v>
      </c>
      <c r="AT111" s="7">
        <v>164285609480.81265</v>
      </c>
      <c r="AU111" s="7">
        <v>193870908865.16016</v>
      </c>
      <c r="AV111" s="7">
        <v>211684827757.74158</v>
      </c>
      <c r="AW111" s="7">
        <v>232167519759.12683</v>
      </c>
      <c r="AX111" s="7">
        <v>270043019436.07993</v>
      </c>
      <c r="AY111" s="7">
        <v>274919027391.24066</v>
      </c>
      <c r="AZ111" s="7">
        <v>235765976660.18338</v>
      </c>
      <c r="BA111" s="7">
        <v>221343483668.83719</v>
      </c>
      <c r="BB111" s="7">
        <v>240590736123.31458</v>
      </c>
      <c r="BC111" s="7">
        <v>225819189160.68552</v>
      </c>
      <c r="BD111" s="7">
        <v>239271158532.5184</v>
      </c>
      <c r="BE111" s="7">
        <v>256271345442.58578</v>
      </c>
      <c r="BF111" s="7">
        <v>283716006697.63562</v>
      </c>
      <c r="BG111" s="7">
        <v>294053595685.71667</v>
      </c>
    </row>
    <row r="112" spans="1:59" s="7" customFormat="1" x14ac:dyDescent="0.3">
      <c r="A112" s="7" t="s">
        <v>282</v>
      </c>
      <c r="B112" s="7" t="s">
        <v>63</v>
      </c>
      <c r="C112" s="7">
        <v>4199134389.4389439</v>
      </c>
      <c r="D112" s="7">
        <v>4426949094.3894386</v>
      </c>
      <c r="E112" s="7">
        <v>4693566415.8415842</v>
      </c>
      <c r="F112" s="7">
        <v>4928628018.4818478</v>
      </c>
      <c r="G112" s="7">
        <v>5379845647.5247526</v>
      </c>
      <c r="H112" s="7">
        <v>6197319928.7128716</v>
      </c>
      <c r="I112" s="7">
        <v>6789938671.9471951</v>
      </c>
      <c r="J112" s="7">
        <v>7555383689.7689772</v>
      </c>
      <c r="K112" s="7">
        <v>8623172959.7359734</v>
      </c>
      <c r="L112" s="7">
        <v>9743089607.9207916</v>
      </c>
      <c r="M112" s="7">
        <v>10976245153.79538</v>
      </c>
      <c r="N112" s="7">
        <v>13731801564.356436</v>
      </c>
      <c r="O112" s="7">
        <v>17153463263.366337</v>
      </c>
      <c r="P112" s="7">
        <v>27081698249.179756</v>
      </c>
      <c r="Q112" s="7">
        <v>46209092072.458412</v>
      </c>
      <c r="R112" s="7">
        <v>51776222349.851837</v>
      </c>
      <c r="S112" s="7">
        <v>68055295080.456512</v>
      </c>
      <c r="T112" s="7">
        <v>80600122702.220215</v>
      </c>
      <c r="U112" s="7">
        <v>77994316621.496994</v>
      </c>
      <c r="V112" s="7">
        <v>90391877325.292664</v>
      </c>
      <c r="W112" s="7">
        <v>94362275579.462097</v>
      </c>
      <c r="X112" s="7">
        <v>100499312749.44707</v>
      </c>
      <c r="Y112" s="7">
        <v>125948756439.16071</v>
      </c>
      <c r="Z112" s="7">
        <v>156365156618.28772</v>
      </c>
      <c r="AA112" s="7">
        <v>162276728619.61655</v>
      </c>
      <c r="AB112" s="7">
        <v>180183629600.03647</v>
      </c>
      <c r="AC112" s="7">
        <v>209094561834.09537</v>
      </c>
      <c r="AD112" s="7">
        <v>134009995922.98668</v>
      </c>
      <c r="AE112" s="7">
        <v>123057861333.93269</v>
      </c>
      <c r="AF112" s="7">
        <v>120496362916.37169</v>
      </c>
      <c r="AG112" s="7">
        <v>124813263926.37352</v>
      </c>
      <c r="AJ112" s="7">
        <v>63743623232.012009</v>
      </c>
      <c r="AK112" s="7">
        <v>71841461172.596405</v>
      </c>
      <c r="AL112" s="7">
        <v>96419225743.673676</v>
      </c>
      <c r="AM112" s="7">
        <v>120403931885.44078</v>
      </c>
      <c r="AN112" s="7">
        <v>113919163421.15488</v>
      </c>
      <c r="AO112" s="7">
        <v>110276913362.5078</v>
      </c>
      <c r="AP112" s="7">
        <v>113848450088.35091</v>
      </c>
      <c r="AQ112" s="7">
        <v>109591707802.21602</v>
      </c>
      <c r="AR112" s="7">
        <v>126878750295.94432</v>
      </c>
      <c r="AS112" s="7">
        <v>128626917503.71953</v>
      </c>
      <c r="AT112" s="7">
        <v>153544751395.43008</v>
      </c>
      <c r="AU112" s="7">
        <v>183697185041.72046</v>
      </c>
      <c r="AV112" s="7">
        <v>219845971945.26407</v>
      </c>
      <c r="AW112" s="7">
        <v>258645743978.38635</v>
      </c>
      <c r="AX112" s="7">
        <v>337474485087.27118</v>
      </c>
      <c r="AY112" s="7">
        <v>397189565318.89502</v>
      </c>
      <c r="AZ112" s="7">
        <v>398978104575.33112</v>
      </c>
      <c r="BA112" s="7">
        <v>467790215915.47595</v>
      </c>
      <c r="BB112" s="7">
        <v>592037800186.86536</v>
      </c>
      <c r="BC112" s="7">
        <v>587209369682.67017</v>
      </c>
      <c r="BD112" s="7">
        <v>511620875086.77966</v>
      </c>
      <c r="BE112" s="7">
        <v>425326068422.88123</v>
      </c>
      <c r="BF112" s="7">
        <v>393436064441.69226</v>
      </c>
    </row>
    <row r="113" spans="1:59" s="7" customFormat="1" x14ac:dyDescent="0.3">
      <c r="A113" s="7" t="s">
        <v>284</v>
      </c>
      <c r="B113" s="7" t="s">
        <v>63</v>
      </c>
      <c r="C113" s="7">
        <v>1684121534.5841503</v>
      </c>
      <c r="D113" s="7">
        <v>1831700364.0436854</v>
      </c>
      <c r="E113" s="7">
        <v>1954634836.1803415</v>
      </c>
      <c r="F113" s="7">
        <v>1978437692.523103</v>
      </c>
      <c r="G113" s="7">
        <v>2340521142.5371046</v>
      </c>
      <c r="K113" s="7">
        <v>2896947633.7160463</v>
      </c>
      <c r="L113" s="7">
        <v>3008120974.516942</v>
      </c>
      <c r="M113" s="7">
        <v>3281713805.6566796</v>
      </c>
      <c r="N113" s="7">
        <v>3865346534.6534657</v>
      </c>
      <c r="O113" s="7">
        <v>4113848002.4031243</v>
      </c>
      <c r="P113" s="7">
        <v>5134367778.1446018</v>
      </c>
      <c r="Q113" s="7">
        <v>11516762614.290552</v>
      </c>
      <c r="R113" s="7">
        <v>13458516762.614292</v>
      </c>
      <c r="S113" s="7">
        <v>17754825601.083645</v>
      </c>
      <c r="T113" s="7">
        <v>19838130714.527599</v>
      </c>
      <c r="U113" s="7">
        <v>23762275651.87944</v>
      </c>
      <c r="V113" s="7">
        <v>37816457839.485275</v>
      </c>
      <c r="W113" s="7">
        <v>53405689129.698608</v>
      </c>
      <c r="X113" s="7">
        <v>38424991534.033188</v>
      </c>
      <c r="Y113" s="7">
        <v>42595309882.747078</v>
      </c>
      <c r="Z113" s="7">
        <v>40595046638.790604</v>
      </c>
      <c r="AA113" s="7">
        <v>46802508845.287872</v>
      </c>
      <c r="AB113" s="7">
        <v>48284979092.955933</v>
      </c>
      <c r="AC113" s="7">
        <v>47127693792.216148</v>
      </c>
      <c r="AD113" s="7">
        <v>56609842393.052429</v>
      </c>
      <c r="AE113" s="7">
        <v>62503055644.901909</v>
      </c>
      <c r="AF113" s="7">
        <v>65641363782.56675</v>
      </c>
      <c r="AG113" s="7">
        <v>179885815374.71857</v>
      </c>
      <c r="AU113" s="7">
        <v>36627901762.063011</v>
      </c>
      <c r="AV113" s="7">
        <v>49954890353.260872</v>
      </c>
      <c r="AW113" s="7">
        <v>65140293687.539459</v>
      </c>
      <c r="AX113" s="7">
        <v>88840050497.095734</v>
      </c>
      <c r="AY113" s="7">
        <v>131613661510.47458</v>
      </c>
      <c r="AZ113" s="7">
        <v>111660855042.73506</v>
      </c>
      <c r="BA113" s="7">
        <v>138516722649.57266</v>
      </c>
      <c r="BB113" s="7">
        <v>185749664444.44446</v>
      </c>
      <c r="BC113" s="7">
        <v>218000986222.63867</v>
      </c>
      <c r="BD113" s="7">
        <v>234648370497.42709</v>
      </c>
      <c r="BE113" s="7">
        <v>234648370497.42709</v>
      </c>
      <c r="BF113" s="7">
        <v>179640210726.44806</v>
      </c>
      <c r="BG113" s="7">
        <v>171489001692.04736</v>
      </c>
    </row>
    <row r="114" spans="1:59" s="7" customFormat="1" x14ac:dyDescent="0.3">
      <c r="A114" s="7" t="s">
        <v>286</v>
      </c>
      <c r="B114" s="7" t="s">
        <v>63</v>
      </c>
      <c r="C114" s="7">
        <v>248434096.96872595</v>
      </c>
      <c r="D114" s="7">
        <v>253885656.32925302</v>
      </c>
      <c r="E114" s="7">
        <v>284916516.15953743</v>
      </c>
      <c r="F114" s="7">
        <v>340061650.11989796</v>
      </c>
      <c r="G114" s="7">
        <v>434267936.91458338</v>
      </c>
      <c r="H114" s="7">
        <v>523694949.37068927</v>
      </c>
      <c r="I114" s="7">
        <v>628893310.39992595</v>
      </c>
      <c r="J114" s="7">
        <v>621225962.15470791</v>
      </c>
      <c r="K114" s="7">
        <v>474399471.62235904</v>
      </c>
      <c r="L114" s="7">
        <v>414709311.35295987</v>
      </c>
      <c r="M114" s="7">
        <v>531004659.09090906</v>
      </c>
      <c r="N114" s="7">
        <v>675722954.5454545</v>
      </c>
      <c r="O114" s="7">
        <v>846506911.39814186</v>
      </c>
      <c r="P114" s="7">
        <v>1163864529.0136471</v>
      </c>
      <c r="Q114" s="7">
        <v>1527559579.7898948</v>
      </c>
      <c r="R114" s="7">
        <v>1418360312.2966819</v>
      </c>
      <c r="S114" s="7">
        <v>1683117417.7965636</v>
      </c>
      <c r="T114" s="7">
        <v>2226538693.618947</v>
      </c>
      <c r="U114" s="7">
        <v>2532331673.4904652</v>
      </c>
      <c r="V114" s="7">
        <v>2876729410.0964265</v>
      </c>
      <c r="W114" s="7">
        <v>3409023699.3496747</v>
      </c>
      <c r="X114" s="7">
        <v>3521512388.9150357</v>
      </c>
      <c r="Y114" s="7">
        <v>3232804218.1111608</v>
      </c>
      <c r="Z114" s="7">
        <v>2788530415.2510986</v>
      </c>
      <c r="AA114" s="7">
        <v>2887825523.6845179</v>
      </c>
      <c r="AB114" s="7">
        <v>3008412959.5231729</v>
      </c>
      <c r="AC114" s="7">
        <v>4022192403.6959729</v>
      </c>
      <c r="AD114" s="7">
        <v>5565384032.453228</v>
      </c>
      <c r="AE114" s="7">
        <v>6156487920.2120237</v>
      </c>
      <c r="AF114" s="7">
        <v>5718878001.746088</v>
      </c>
      <c r="AG114" s="7">
        <v>6521544489.2062635</v>
      </c>
      <c r="AH114" s="7">
        <v>6966138525.6363535</v>
      </c>
      <c r="AI114" s="7">
        <v>7138787995.3219948</v>
      </c>
      <c r="AJ114" s="7">
        <v>6269347502.7809334</v>
      </c>
      <c r="AK114" s="7">
        <v>6441621297.7736597</v>
      </c>
      <c r="AL114" s="7">
        <v>7181787873.8694458</v>
      </c>
      <c r="AM114" s="7">
        <v>7501950115.7894735</v>
      </c>
      <c r="AN114" s="7">
        <v>7596126045.9520788</v>
      </c>
      <c r="AO114" s="7">
        <v>8468339855.9435616</v>
      </c>
      <c r="AP114" s="7">
        <v>8931365460.5704269</v>
      </c>
      <c r="AQ114" s="7">
        <v>8946079678.4369602</v>
      </c>
      <c r="AR114" s="7">
        <v>8146073989.5262594</v>
      </c>
      <c r="AS114" s="7">
        <v>9199643907.9790154</v>
      </c>
      <c r="AT114" s="7">
        <v>11304084266.513708</v>
      </c>
      <c r="AU114" s="7">
        <v>13703315349.250696</v>
      </c>
      <c r="AV114" s="7">
        <v>16691213479.471022</v>
      </c>
      <c r="AW114" s="7">
        <v>17043245939.013962</v>
      </c>
      <c r="AX114" s="7">
        <v>21295012098.97744</v>
      </c>
      <c r="AY114" s="7">
        <v>17640375722.444763</v>
      </c>
      <c r="AZ114" s="7">
        <v>12887072301.162098</v>
      </c>
      <c r="BA114" s="7">
        <v>13254818331.189278</v>
      </c>
      <c r="BB114" s="7">
        <v>14674650434.675663</v>
      </c>
      <c r="BC114" s="7">
        <v>14218575093.023985</v>
      </c>
      <c r="BD114" s="7">
        <v>15479256844.870806</v>
      </c>
      <c r="BE114" s="7">
        <v>17178962757.432411</v>
      </c>
      <c r="BF114" s="7">
        <v>16783714958.449776</v>
      </c>
      <c r="BG114" s="7">
        <v>20047413006.347099</v>
      </c>
    </row>
    <row r="115" spans="1:59" s="7" customFormat="1" x14ac:dyDescent="0.3">
      <c r="A115" s="7" t="s">
        <v>288</v>
      </c>
      <c r="B115" s="7" t="s">
        <v>63</v>
      </c>
      <c r="C115" s="7">
        <v>2598500000</v>
      </c>
      <c r="D115" s="7">
        <v>3138500000</v>
      </c>
      <c r="E115" s="7">
        <v>2510000000</v>
      </c>
      <c r="F115" s="7">
        <v>2992333333.3333335</v>
      </c>
      <c r="G115" s="7">
        <v>3405333333.333334</v>
      </c>
      <c r="H115" s="7">
        <v>3663333333.3333335</v>
      </c>
      <c r="I115" s="7">
        <v>3980000000.0000005</v>
      </c>
      <c r="J115" s="7">
        <v>4030000000.0000005</v>
      </c>
      <c r="K115" s="7">
        <v>4619000000</v>
      </c>
      <c r="L115" s="7">
        <v>5329333333.333334</v>
      </c>
      <c r="M115" s="7">
        <v>6267666666.666667</v>
      </c>
      <c r="N115" s="7">
        <v>5851750000</v>
      </c>
      <c r="O115" s="7">
        <v>7496250000</v>
      </c>
      <c r="P115" s="7">
        <v>9692000000</v>
      </c>
      <c r="Q115" s="7">
        <v>13986250000</v>
      </c>
      <c r="R115" s="7">
        <v>13028166666.666668</v>
      </c>
      <c r="S115" s="7">
        <v>12359875000</v>
      </c>
      <c r="T115" s="7">
        <v>14390000000</v>
      </c>
      <c r="U115" s="7">
        <v>13967647058.82353</v>
      </c>
      <c r="V115" s="7">
        <v>17796000000</v>
      </c>
      <c r="W115" s="7">
        <v>21884705882.35294</v>
      </c>
      <c r="X115" s="7">
        <v>23258596491.228073</v>
      </c>
      <c r="Y115" s="7">
        <v>24539341563.786011</v>
      </c>
      <c r="Z115" s="7">
        <v>27442580071.174377</v>
      </c>
      <c r="AA115" s="7">
        <v>26043655184.174622</v>
      </c>
      <c r="AB115" s="7">
        <v>24121638985.494953</v>
      </c>
      <c r="AC115" s="7">
        <v>29702243917.193172</v>
      </c>
      <c r="AD115" s="7">
        <v>35477234541.577827</v>
      </c>
      <c r="AE115" s="7">
        <v>43893303708.799797</v>
      </c>
      <c r="AF115" s="7">
        <v>44599771759.549149</v>
      </c>
      <c r="AG115" s="7">
        <v>52490327348.477333</v>
      </c>
      <c r="AH115" s="7">
        <v>59170286560.484398</v>
      </c>
      <c r="AI115" s="7">
        <v>65771216420.641701</v>
      </c>
      <c r="AJ115" s="7">
        <v>65925583866.294479</v>
      </c>
      <c r="AK115" s="7">
        <v>74669719504.500015</v>
      </c>
      <c r="AL115" s="7">
        <v>99968784246.006714</v>
      </c>
      <c r="AM115" s="7">
        <v>109774101575.96265</v>
      </c>
      <c r="AN115" s="7">
        <v>114543978662.95589</v>
      </c>
      <c r="AO115" s="7">
        <v>115838004263.04572</v>
      </c>
      <c r="AP115" s="7">
        <v>117212358383.45773</v>
      </c>
      <c r="AQ115" s="7">
        <v>132396684080.15108</v>
      </c>
      <c r="AR115" s="7">
        <v>130751599020.37711</v>
      </c>
      <c r="AS115" s="7">
        <v>121092701253.74646</v>
      </c>
      <c r="AT115" s="7">
        <v>126749741990.73363</v>
      </c>
      <c r="AU115" s="7">
        <v>135418563141.4547</v>
      </c>
      <c r="AV115" s="7">
        <v>142837533703.23328</v>
      </c>
      <c r="AW115" s="7">
        <v>154511423313.43417</v>
      </c>
      <c r="AX115" s="7">
        <v>179564275455.80679</v>
      </c>
      <c r="AY115" s="7">
        <v>216760312151.61649</v>
      </c>
      <c r="AZ115" s="7">
        <v>208068814688.60461</v>
      </c>
      <c r="BA115" s="7">
        <v>233754747258.62531</v>
      </c>
      <c r="BB115" s="7">
        <v>261374751963.33249</v>
      </c>
      <c r="BC115" s="7">
        <v>257641795689.72223</v>
      </c>
      <c r="BD115" s="7">
        <v>293314777888.55658</v>
      </c>
      <c r="BE115" s="7">
        <v>308769389865.5636</v>
      </c>
      <c r="BF115" s="7">
        <v>299415714726.76752</v>
      </c>
      <c r="BG115" s="7">
        <v>318743685882.41425</v>
      </c>
    </row>
    <row r="116" spans="1:59" s="7" customFormat="1" x14ac:dyDescent="0.3">
      <c r="A116" s="7" t="s">
        <v>290</v>
      </c>
      <c r="B116" s="7" t="s">
        <v>63</v>
      </c>
      <c r="C116" s="7">
        <v>40385288344.191147</v>
      </c>
      <c r="D116" s="7">
        <v>44842760293.192383</v>
      </c>
      <c r="E116" s="7">
        <v>50383891898.991119</v>
      </c>
      <c r="F116" s="7">
        <v>57710743059.834145</v>
      </c>
      <c r="G116" s="7">
        <v>63175417019.009407</v>
      </c>
      <c r="H116" s="7">
        <v>67978153850.519081</v>
      </c>
      <c r="I116" s="7">
        <v>73654870011.275742</v>
      </c>
      <c r="J116" s="7">
        <v>81133120065.420242</v>
      </c>
      <c r="K116" s="7">
        <v>87942231678.350525</v>
      </c>
      <c r="L116" s="7">
        <v>97085082807.375092</v>
      </c>
      <c r="M116" s="7">
        <v>113021272614.62207</v>
      </c>
      <c r="N116" s="7">
        <v>124261125780.27464</v>
      </c>
      <c r="O116" s="7">
        <v>144780888114.20981</v>
      </c>
      <c r="P116" s="7">
        <v>174913182995.6825</v>
      </c>
      <c r="Q116" s="7">
        <v>198906211372.43225</v>
      </c>
      <c r="R116" s="7">
        <v>226944778173.19098</v>
      </c>
      <c r="S116" s="7">
        <v>223976031867.87625</v>
      </c>
      <c r="T116" s="7">
        <v>256746611586.57013</v>
      </c>
      <c r="U116" s="7">
        <v>314019079397.67279</v>
      </c>
      <c r="V116" s="7">
        <v>392378586343.5097</v>
      </c>
      <c r="W116" s="7">
        <v>475682508026.2265</v>
      </c>
      <c r="X116" s="7">
        <v>429282144779.42432</v>
      </c>
      <c r="Y116" s="7">
        <v>425863253400.14319</v>
      </c>
      <c r="Z116" s="7">
        <v>441580964558.8985</v>
      </c>
      <c r="AA116" s="7">
        <v>436443282455.367</v>
      </c>
      <c r="AB116" s="7">
        <v>450725817665.55115</v>
      </c>
      <c r="AC116" s="7">
        <v>638273988310.17017</v>
      </c>
      <c r="AD116" s="7">
        <v>803055421720.94409</v>
      </c>
      <c r="AE116" s="7">
        <v>888667916542.69556</v>
      </c>
      <c r="AF116" s="7">
        <v>925598071408.41089</v>
      </c>
      <c r="AG116" s="7">
        <v>1177326298642.5339</v>
      </c>
      <c r="AH116" s="7">
        <v>1242109402060.2466</v>
      </c>
      <c r="AI116" s="7">
        <v>1315806990573.4487</v>
      </c>
      <c r="AJ116" s="7">
        <v>1061445229481.9738</v>
      </c>
      <c r="AK116" s="7">
        <v>1095590837536.0231</v>
      </c>
      <c r="AL116" s="7">
        <v>1170787357066.4448</v>
      </c>
      <c r="AM116" s="7">
        <v>1308929305684.5273</v>
      </c>
      <c r="AN116" s="7">
        <v>1239050936221.0095</v>
      </c>
      <c r="AO116" s="7">
        <v>1266309223820.6758</v>
      </c>
      <c r="AP116" s="7">
        <v>1248563148945.2375</v>
      </c>
      <c r="AQ116" s="7">
        <v>1141760021927.4001</v>
      </c>
      <c r="AR116" s="7">
        <v>1162317840447.4272</v>
      </c>
      <c r="AS116" s="7">
        <v>1266510668642.9512</v>
      </c>
      <c r="AT116" s="7">
        <v>1569649631715.5757</v>
      </c>
      <c r="AU116" s="7">
        <v>1798314755525.2048</v>
      </c>
      <c r="AV116" s="7">
        <v>1852661936077.6023</v>
      </c>
      <c r="AW116" s="7">
        <v>1942633841801.5305</v>
      </c>
      <c r="AX116" s="7">
        <v>2203053327128.3877</v>
      </c>
      <c r="AY116" s="7">
        <v>2390729210487.769</v>
      </c>
      <c r="AZ116" s="7">
        <v>2185160158794.1094</v>
      </c>
      <c r="BA116" s="7">
        <v>2125058270201.6411</v>
      </c>
      <c r="BB116" s="7">
        <v>2276292459232.7783</v>
      </c>
      <c r="BC116" s="7">
        <v>2072823111961.1003</v>
      </c>
      <c r="BD116" s="7">
        <v>2130491269673.4404</v>
      </c>
      <c r="BE116" s="7">
        <v>2151732834411.4954</v>
      </c>
      <c r="BF116" s="7">
        <v>1824902219021.7332</v>
      </c>
      <c r="BG116" s="7">
        <v>1849970464191.7791</v>
      </c>
    </row>
    <row r="117" spans="1:59" s="7" customFormat="1" x14ac:dyDescent="0.3">
      <c r="A117" s="7" t="s">
        <v>292</v>
      </c>
      <c r="B117" s="7" t="s">
        <v>63</v>
      </c>
      <c r="C117" s="7">
        <v>699050678.98642027</v>
      </c>
      <c r="D117" s="7">
        <v>748028839.42321146</v>
      </c>
      <c r="E117" s="7">
        <v>777712445.75108492</v>
      </c>
      <c r="F117" s="7">
        <v>826690466.19067609</v>
      </c>
      <c r="G117" s="7">
        <v>897931401.37197232</v>
      </c>
      <c r="H117" s="7">
        <v>972140557.18885612</v>
      </c>
      <c r="I117" s="7">
        <v>1096738065.2386951</v>
      </c>
      <c r="J117" s="7">
        <v>1148025407.3460371</v>
      </c>
      <c r="K117" s="7">
        <v>1083883355.3342135</v>
      </c>
      <c r="L117" s="7">
        <v>1191287651.5060601</v>
      </c>
      <c r="M117" s="7">
        <v>1404776071.0428414</v>
      </c>
      <c r="N117" s="7">
        <v>1539865513.9289145</v>
      </c>
      <c r="O117" s="7">
        <v>1875048859.9348536</v>
      </c>
      <c r="P117" s="7">
        <v>1905917553.1914895</v>
      </c>
      <c r="Q117" s="7">
        <v>2375096249.0375094</v>
      </c>
      <c r="R117" s="7">
        <v>2860411285.8871412</v>
      </c>
      <c r="S117" s="7">
        <v>2966010229.8977008</v>
      </c>
      <c r="T117" s="7">
        <v>3249697393.0260696</v>
      </c>
      <c r="U117" s="7">
        <v>2644449232.2932143</v>
      </c>
      <c r="V117" s="7">
        <v>2425033998.1867633</v>
      </c>
      <c r="W117" s="7">
        <v>2679409453.2390251</v>
      </c>
      <c r="X117" s="7">
        <v>2979061412.3722906</v>
      </c>
      <c r="Y117" s="7">
        <v>3293533288.4248343</v>
      </c>
      <c r="Z117" s="7">
        <v>3619294120.6914401</v>
      </c>
      <c r="AA117" s="7">
        <v>2373566957.4921374</v>
      </c>
      <c r="AB117" s="7">
        <v>2100223149.7139566</v>
      </c>
      <c r="AC117" s="7">
        <v>2754566176.2021246</v>
      </c>
      <c r="AD117" s="7">
        <v>3286987551.7159677</v>
      </c>
      <c r="AE117" s="7">
        <v>3828310734.9779544</v>
      </c>
      <c r="AF117" s="7">
        <v>4404970058.8378649</v>
      </c>
      <c r="AG117" s="7">
        <v>4592224067.3719378</v>
      </c>
      <c r="AH117" s="7">
        <v>4071219198.0360065</v>
      </c>
      <c r="AI117" s="7">
        <v>3530892749.0213137</v>
      </c>
      <c r="AJ117" s="7">
        <v>4859766160.8920746</v>
      </c>
      <c r="AK117" s="7">
        <v>4907861405.8275757</v>
      </c>
      <c r="AL117" s="7">
        <v>5779285207.9207907</v>
      </c>
      <c r="AM117" s="7">
        <v>6504445801.3422823</v>
      </c>
      <c r="AN117" s="7">
        <v>7450324787.3838358</v>
      </c>
      <c r="AO117" s="7">
        <v>8718300136.4256477</v>
      </c>
      <c r="AP117" s="7">
        <v>8795765306.122448</v>
      </c>
      <c r="AQ117" s="7">
        <v>8929375580.3156929</v>
      </c>
      <c r="AR117" s="7">
        <v>9087918836.8055553</v>
      </c>
      <c r="AS117" s="7">
        <v>9694161516.2752361</v>
      </c>
      <c r="AT117" s="7">
        <v>9399452787.8474026</v>
      </c>
      <c r="AU117" s="7">
        <v>10150978154.548418</v>
      </c>
      <c r="AV117" s="7">
        <v>11204416000</v>
      </c>
      <c r="AW117" s="7">
        <v>11905525197.328476</v>
      </c>
      <c r="AX117" s="7">
        <v>12824094989.863884</v>
      </c>
      <c r="AY117" s="7">
        <v>13678551837.63028</v>
      </c>
      <c r="AZ117" s="7">
        <v>12038998756.921686</v>
      </c>
      <c r="BA117" s="7">
        <v>13192229343.099108</v>
      </c>
      <c r="BB117" s="7">
        <v>14440457548.680037</v>
      </c>
      <c r="BC117" s="7">
        <v>14802430172.539095</v>
      </c>
      <c r="BD117" s="7">
        <v>14276559215.730873</v>
      </c>
      <c r="BE117" s="7">
        <v>13897561173.485252</v>
      </c>
      <c r="BF117" s="7">
        <v>14261995113.67214</v>
      </c>
      <c r="BG117" s="7">
        <v>14027151472.705305</v>
      </c>
    </row>
    <row r="118" spans="1:59" s="7" customFormat="1" x14ac:dyDescent="0.3">
      <c r="A118" s="7" t="s">
        <v>294</v>
      </c>
      <c r="B118" s="7" t="s">
        <v>63</v>
      </c>
      <c r="H118" s="7">
        <v>599831979.83758056</v>
      </c>
      <c r="I118" s="7">
        <v>658078969.47633719</v>
      </c>
      <c r="J118" s="7">
        <v>631755810.69728363</v>
      </c>
      <c r="K118" s="7">
        <v>561187342.48109782</v>
      </c>
      <c r="L118" s="7">
        <v>698963875.66507983</v>
      </c>
      <c r="M118" s="7">
        <v>639596751.61019325</v>
      </c>
      <c r="N118" s="7">
        <v>678241388.966676</v>
      </c>
      <c r="O118" s="7">
        <v>788574628.95547485</v>
      </c>
      <c r="P118" s="7">
        <v>943700547.77845407</v>
      </c>
      <c r="Q118" s="7">
        <v>1197454206.7680845</v>
      </c>
      <c r="R118" s="7">
        <v>1363039399.6247654</v>
      </c>
      <c r="S118" s="7">
        <v>1708734939.7590356</v>
      </c>
      <c r="T118" s="7">
        <v>2096568478.5909507</v>
      </c>
      <c r="U118" s="7">
        <v>2602748691.0994768</v>
      </c>
      <c r="V118" s="7">
        <v>3271728271.7282715</v>
      </c>
      <c r="W118" s="7">
        <v>3910036925.1426654</v>
      </c>
      <c r="X118" s="7">
        <v>4384685230.0242138</v>
      </c>
      <c r="Y118" s="7">
        <v>4680567375.8865261</v>
      </c>
      <c r="Z118" s="7">
        <v>4920407601.2117872</v>
      </c>
      <c r="AA118" s="7">
        <v>4966710013.0039015</v>
      </c>
      <c r="AB118" s="7">
        <v>4993829194.1206293</v>
      </c>
      <c r="AC118" s="7">
        <v>6401380000</v>
      </c>
      <c r="AD118" s="7">
        <v>6755599113.7370749</v>
      </c>
      <c r="AE118" s="7">
        <v>6277197435.2123957</v>
      </c>
      <c r="AF118" s="7">
        <v>4220945005.2210236</v>
      </c>
      <c r="AG118" s="7">
        <v>4160003917.4325752</v>
      </c>
      <c r="AH118" s="7">
        <v>4344250257.0127764</v>
      </c>
      <c r="AI118" s="7">
        <v>5311329067.3727579</v>
      </c>
      <c r="AJ118" s="7">
        <v>5605841535.57512</v>
      </c>
      <c r="AK118" s="7">
        <v>6237739516.2444544</v>
      </c>
      <c r="AL118" s="7">
        <v>6727446632.4200926</v>
      </c>
      <c r="AM118" s="7">
        <v>6928359238.3638916</v>
      </c>
      <c r="AN118" s="7">
        <v>7246188575.4583921</v>
      </c>
      <c r="AO118" s="7">
        <v>7912327362.4823704</v>
      </c>
      <c r="AP118" s="7">
        <v>8149106064.8801136</v>
      </c>
      <c r="AQ118" s="7">
        <v>8460424400.5641756</v>
      </c>
      <c r="AR118" s="7">
        <v>8975689844.8519039</v>
      </c>
      <c r="AS118" s="7">
        <v>9582453032.4400578</v>
      </c>
      <c r="AT118" s="7">
        <v>10195660789.844852</v>
      </c>
      <c r="AU118" s="7">
        <v>11411390409.026798</v>
      </c>
      <c r="AV118" s="7">
        <v>12588665303.244007</v>
      </c>
      <c r="AW118" s="7">
        <v>15056929760.22567</v>
      </c>
      <c r="AX118" s="7">
        <v>17110587447.108603</v>
      </c>
      <c r="AY118" s="7">
        <v>21972004086.23362</v>
      </c>
      <c r="AZ118" s="7">
        <v>23820230000.000004</v>
      </c>
      <c r="BA118" s="7">
        <v>26425379436.61972</v>
      </c>
      <c r="BB118" s="7">
        <v>28840263380.281693</v>
      </c>
      <c r="BC118" s="7">
        <v>30937277605.633804</v>
      </c>
      <c r="BD118" s="7">
        <v>33593843661.971832</v>
      </c>
      <c r="BE118" s="7">
        <v>35826925774.647896</v>
      </c>
      <c r="BF118" s="7">
        <v>37517410281.69014</v>
      </c>
      <c r="BG118" s="7">
        <v>38654727746.478874</v>
      </c>
    </row>
    <row r="119" spans="1:59" s="7" customFormat="1" x14ac:dyDescent="0.3">
      <c r="A119" s="7" t="s">
        <v>296</v>
      </c>
      <c r="B119" s="7" t="s">
        <v>63</v>
      </c>
      <c r="C119" s="7">
        <v>44307342950.400002</v>
      </c>
      <c r="D119" s="7">
        <v>53508617739.377777</v>
      </c>
      <c r="E119" s="7">
        <v>60723018683.73333</v>
      </c>
      <c r="F119" s="7">
        <v>69498131797.333328</v>
      </c>
      <c r="G119" s="7">
        <v>81749006381.511108</v>
      </c>
      <c r="H119" s="7">
        <v>90950278257.777771</v>
      </c>
      <c r="I119" s="7">
        <v>105628070343.11111</v>
      </c>
      <c r="J119" s="7">
        <v>123781880217.60001</v>
      </c>
      <c r="K119" s="7">
        <v>146601072685.51111</v>
      </c>
      <c r="L119" s="7">
        <v>172204199480.88889</v>
      </c>
      <c r="M119" s="7">
        <v>211514189326.38889</v>
      </c>
      <c r="N119" s="7">
        <v>238914956436.922</v>
      </c>
      <c r="O119" s="7">
        <v>316393344649.99298</v>
      </c>
      <c r="P119" s="7">
        <v>429857320166.565</v>
      </c>
      <c r="Q119" s="7">
        <v>477155786487.7218</v>
      </c>
      <c r="R119" s="7">
        <v>518855814542.72833</v>
      </c>
      <c r="S119" s="7">
        <v>583142956487.97424</v>
      </c>
      <c r="T119" s="7">
        <v>717696307916.65112</v>
      </c>
      <c r="U119" s="7">
        <v>1008391778690.2501</v>
      </c>
      <c r="V119" s="7">
        <v>1049578503045.0854</v>
      </c>
      <c r="W119" s="7">
        <v>1099692917412.7461</v>
      </c>
      <c r="X119" s="7">
        <v>1215508719880.8538</v>
      </c>
      <c r="Y119" s="7">
        <v>1129894523635.0891</v>
      </c>
      <c r="Z119" s="7">
        <v>1232343804284.168</v>
      </c>
      <c r="AA119" s="7">
        <v>1309740021609.7422</v>
      </c>
      <c r="AB119" s="7">
        <v>1400714806812.6462</v>
      </c>
      <c r="AC119" s="7">
        <v>2075034242192.312</v>
      </c>
      <c r="AD119" s="7">
        <v>2514283894261.8618</v>
      </c>
      <c r="AE119" s="7">
        <v>3050637784817.5249</v>
      </c>
      <c r="AF119" s="7">
        <v>3052315661954.8228</v>
      </c>
      <c r="AG119" s="7">
        <v>3139974443543.0015</v>
      </c>
      <c r="AH119" s="7">
        <v>3578139437172.0186</v>
      </c>
      <c r="AI119" s="7">
        <v>3897826229662.8613</v>
      </c>
      <c r="AJ119" s="7">
        <v>4466565327401.2617</v>
      </c>
      <c r="AK119" s="7">
        <v>4907039384469.6777</v>
      </c>
      <c r="AL119" s="7">
        <v>5449116304981.0967</v>
      </c>
      <c r="AM119" s="7">
        <v>4833712542207.0967</v>
      </c>
      <c r="AN119" s="7">
        <v>4414732843544.4316</v>
      </c>
      <c r="AO119" s="7">
        <v>4032509760872.936</v>
      </c>
      <c r="AP119" s="7">
        <v>4562078822335.4531</v>
      </c>
      <c r="AQ119" s="7">
        <v>4887519660744.8584</v>
      </c>
      <c r="AR119" s="7">
        <v>4303544259842.7207</v>
      </c>
      <c r="AS119" s="7">
        <v>4115116279069.7671</v>
      </c>
      <c r="AT119" s="7">
        <v>4445658071221.8643</v>
      </c>
      <c r="AU119" s="7">
        <v>4815148854362.1123</v>
      </c>
      <c r="AV119" s="7">
        <v>4755410630912.1367</v>
      </c>
      <c r="AW119" s="7">
        <v>4530377224970.3994</v>
      </c>
      <c r="AX119" s="7">
        <v>4515264514430.5684</v>
      </c>
      <c r="AY119" s="7">
        <v>5037908465114.4795</v>
      </c>
      <c r="AZ119" s="7">
        <v>5231382674593.7002</v>
      </c>
      <c r="BA119" s="7">
        <v>5700098114744.4102</v>
      </c>
      <c r="BB119" s="7">
        <v>6157459594823.7168</v>
      </c>
      <c r="BC119" s="7">
        <v>6203213121334.1221</v>
      </c>
      <c r="BD119" s="7">
        <v>5155717056270.8271</v>
      </c>
      <c r="BE119" s="7">
        <v>4848733415523.5254</v>
      </c>
      <c r="BF119" s="7">
        <v>4383076298081.8555</v>
      </c>
      <c r="BG119" s="7">
        <v>4939383909875.2666</v>
      </c>
    </row>
    <row r="120" spans="1:59" s="7" customFormat="1" x14ac:dyDescent="0.3">
      <c r="A120" s="7" t="s">
        <v>298</v>
      </c>
      <c r="B120" s="7" t="s">
        <v>63</v>
      </c>
      <c r="AG120" s="7">
        <v>26932728898.81461</v>
      </c>
      <c r="AH120" s="7">
        <v>24881135586.39896</v>
      </c>
      <c r="AI120" s="7">
        <v>24906939560.10984</v>
      </c>
      <c r="AJ120" s="7">
        <v>23409027475.687862</v>
      </c>
      <c r="AK120" s="7">
        <v>21250839258.090054</v>
      </c>
      <c r="AL120" s="7">
        <v>20374307047.114986</v>
      </c>
      <c r="AM120" s="7">
        <v>21035357832.801918</v>
      </c>
      <c r="AN120" s="7">
        <v>22165932062.96603</v>
      </c>
      <c r="AO120" s="7">
        <v>22135245413.231174</v>
      </c>
      <c r="AP120" s="7">
        <v>16870817134.77667</v>
      </c>
      <c r="AQ120" s="7">
        <v>18291990619.137001</v>
      </c>
      <c r="AR120" s="7">
        <v>22152689129.55827</v>
      </c>
      <c r="AS120" s="7">
        <v>24636598581.020412</v>
      </c>
      <c r="AT120" s="7">
        <v>30833692831.395512</v>
      </c>
      <c r="AU120" s="7">
        <v>43151647002.609627</v>
      </c>
      <c r="AV120" s="7">
        <v>57123671733.895248</v>
      </c>
      <c r="AW120" s="7">
        <v>81003884545.409851</v>
      </c>
      <c r="AX120" s="7">
        <v>104849886825.58411</v>
      </c>
      <c r="AY120" s="7">
        <v>133441612246.79797</v>
      </c>
      <c r="AZ120" s="7">
        <v>115308661142.92726</v>
      </c>
      <c r="BA120" s="7">
        <v>148047348240.64334</v>
      </c>
      <c r="BB120" s="7">
        <v>192626507971.58383</v>
      </c>
      <c r="BC120" s="7">
        <v>207998568865.78928</v>
      </c>
      <c r="BD120" s="7">
        <v>236634552078.10205</v>
      </c>
      <c r="BE120" s="7">
        <v>221415572819.5</v>
      </c>
      <c r="BF120" s="7">
        <v>184388432148.71533</v>
      </c>
      <c r="BG120" s="7">
        <v>133657084404.95674</v>
      </c>
    </row>
    <row r="121" spans="1:59" s="7" customFormat="1" x14ac:dyDescent="0.3">
      <c r="A121" s="7" t="s">
        <v>300</v>
      </c>
      <c r="B121" s="7" t="s">
        <v>63</v>
      </c>
      <c r="C121" s="7">
        <v>791265458.81332779</v>
      </c>
      <c r="D121" s="7">
        <v>792959472.13426566</v>
      </c>
      <c r="E121" s="7">
        <v>868111400.00886381</v>
      </c>
      <c r="F121" s="7">
        <v>926589348.5673933</v>
      </c>
      <c r="G121" s="7">
        <v>998759333.63733292</v>
      </c>
      <c r="H121" s="7">
        <v>997919319.97406101</v>
      </c>
      <c r="I121" s="7">
        <v>1164519673.1906433</v>
      </c>
      <c r="J121" s="7">
        <v>1232559505.9161959</v>
      </c>
      <c r="K121" s="7">
        <v>1353295457.5179822</v>
      </c>
      <c r="L121" s="7">
        <v>1458379415.394027</v>
      </c>
      <c r="M121" s="7">
        <v>1603447357.2420917</v>
      </c>
      <c r="N121" s="7">
        <v>1778391289.2005405</v>
      </c>
      <c r="O121" s="7">
        <v>2107279157.3833563</v>
      </c>
      <c r="P121" s="7">
        <v>2502142444.1418176</v>
      </c>
      <c r="Q121" s="7">
        <v>2973309272.0298629</v>
      </c>
      <c r="R121" s="7">
        <v>3259344935.7535672</v>
      </c>
      <c r="S121" s="7">
        <v>3474542392.0459652</v>
      </c>
      <c r="T121" s="7">
        <v>4494378855.322032</v>
      </c>
      <c r="U121" s="7">
        <v>5303734882.5115948</v>
      </c>
      <c r="V121" s="7">
        <v>6234390975.298707</v>
      </c>
      <c r="W121" s="7">
        <v>7265315331.6227274</v>
      </c>
      <c r="X121" s="7">
        <v>6854491453.9147072</v>
      </c>
      <c r="Y121" s="7">
        <v>6431579357.3027296</v>
      </c>
      <c r="Z121" s="7">
        <v>5979198463.8227444</v>
      </c>
      <c r="AA121" s="7">
        <v>6191437070.4346666</v>
      </c>
      <c r="AB121" s="7">
        <v>6135034338.3043079</v>
      </c>
      <c r="AC121" s="7">
        <v>7239126716.9321909</v>
      </c>
      <c r="AD121" s="7">
        <v>7970820530.7669106</v>
      </c>
      <c r="AE121" s="7">
        <v>8355380879.1295481</v>
      </c>
      <c r="AF121" s="7">
        <v>8283114648.3811579</v>
      </c>
      <c r="AG121" s="7">
        <v>8572359162.868763</v>
      </c>
      <c r="AH121" s="7">
        <v>8151479004.213335</v>
      </c>
      <c r="AI121" s="7">
        <v>8209129171.7364855</v>
      </c>
      <c r="AJ121" s="7">
        <v>5751789915.053628</v>
      </c>
      <c r="AK121" s="7">
        <v>7148145375.7854509</v>
      </c>
      <c r="AL121" s="7">
        <v>9046326059.9885654</v>
      </c>
      <c r="AM121" s="7">
        <v>12045858436.239931</v>
      </c>
      <c r="AN121" s="7">
        <v>13115773737.566362</v>
      </c>
      <c r="AO121" s="7">
        <v>14093998843.733381</v>
      </c>
      <c r="AP121" s="7">
        <v>12896013576.732428</v>
      </c>
      <c r="AQ121" s="7">
        <v>12705357103.00556</v>
      </c>
      <c r="AR121" s="7">
        <v>12986007425.878052</v>
      </c>
      <c r="AS121" s="7">
        <v>13147743910.72406</v>
      </c>
      <c r="AT121" s="7">
        <v>14904517649.847567</v>
      </c>
      <c r="AU121" s="7">
        <v>16095337093.836601</v>
      </c>
      <c r="AV121" s="7">
        <v>18737897744.794788</v>
      </c>
      <c r="AW121" s="7">
        <v>25825524820.806427</v>
      </c>
      <c r="AX121" s="7">
        <v>31958195182.240604</v>
      </c>
      <c r="AY121" s="7">
        <v>35895153327.849686</v>
      </c>
      <c r="AZ121" s="7">
        <v>37021512048.815796</v>
      </c>
      <c r="BA121" s="7">
        <v>39999659233.755547</v>
      </c>
      <c r="BB121" s="7">
        <v>41953433591.410057</v>
      </c>
      <c r="BC121" s="7">
        <v>50412754821.979515</v>
      </c>
      <c r="BD121" s="7">
        <v>55097343447.561562</v>
      </c>
      <c r="BE121" s="7">
        <v>61445345999.076462</v>
      </c>
      <c r="BF121" s="7">
        <v>63767539356.605072</v>
      </c>
      <c r="BG121" s="7">
        <v>70529014778.325119</v>
      </c>
    </row>
    <row r="122" spans="1:59" s="7" customFormat="1" x14ac:dyDescent="0.3">
      <c r="A122" s="7" t="s">
        <v>302</v>
      </c>
      <c r="B122" s="7" t="s">
        <v>63</v>
      </c>
      <c r="AG122" s="7">
        <v>2674000000</v>
      </c>
      <c r="AH122" s="7">
        <v>2570833333.3333335</v>
      </c>
      <c r="AI122" s="7">
        <v>2316562500</v>
      </c>
      <c r="AJ122" s="7">
        <v>2028295454.5454545</v>
      </c>
      <c r="AK122" s="7">
        <v>1681006993.0069928</v>
      </c>
      <c r="AL122" s="7">
        <v>1661018518.5185184</v>
      </c>
      <c r="AM122" s="7">
        <v>1827570586.1678448</v>
      </c>
      <c r="AN122" s="7">
        <v>1767864035.7194295</v>
      </c>
      <c r="AO122" s="7">
        <v>1645963749.8314617</v>
      </c>
      <c r="AP122" s="7">
        <v>1249062025.1380541</v>
      </c>
      <c r="AQ122" s="7">
        <v>1369693171.4350381</v>
      </c>
      <c r="AR122" s="7">
        <v>1525112241.8437595</v>
      </c>
      <c r="AS122" s="7">
        <v>1605640633.4218886</v>
      </c>
      <c r="AT122" s="7">
        <v>1919012780.9708598</v>
      </c>
      <c r="AU122" s="7">
        <v>2211535311.6283431</v>
      </c>
      <c r="AV122" s="7">
        <v>2460248026.1778316</v>
      </c>
      <c r="AW122" s="7">
        <v>2834168889.4201913</v>
      </c>
      <c r="AX122" s="7">
        <v>3802566170.8154349</v>
      </c>
      <c r="AY122" s="7">
        <v>5139957784.91084</v>
      </c>
      <c r="AZ122" s="7">
        <v>4690062255.1224699</v>
      </c>
      <c r="BA122" s="7">
        <v>4794357795.0713921</v>
      </c>
      <c r="BB122" s="7">
        <v>6197766118.5985575</v>
      </c>
      <c r="BC122" s="7">
        <v>6605139933.4106312</v>
      </c>
      <c r="BD122" s="7">
        <v>7335027591.9162807</v>
      </c>
      <c r="BE122" s="7">
        <v>7468096566.7115841</v>
      </c>
      <c r="BF122" s="7">
        <v>6678178340.451211</v>
      </c>
      <c r="BG122" s="7">
        <v>6551287937.6263161</v>
      </c>
    </row>
    <row r="123" spans="1:59" s="7" customFormat="1" x14ac:dyDescent="0.3">
      <c r="A123" s="7" t="s">
        <v>304</v>
      </c>
      <c r="B123" s="7" t="s">
        <v>63</v>
      </c>
      <c r="C123" s="7">
        <v>637142865.71428585</v>
      </c>
      <c r="D123" s="7">
        <v>642857134.28571427</v>
      </c>
      <c r="E123" s="7">
        <v>660000008.57142854</v>
      </c>
      <c r="F123" s="7">
        <v>728571437.14285719</v>
      </c>
      <c r="G123" s="7">
        <v>782857128.57142854</v>
      </c>
      <c r="H123" s="7">
        <v>868571428.57142854</v>
      </c>
      <c r="I123" s="7">
        <v>914285714.28571427</v>
      </c>
      <c r="J123" s="7">
        <v>962857134.28571427</v>
      </c>
      <c r="K123" s="7">
        <v>1065714248.5714285</v>
      </c>
      <c r="L123" s="7">
        <v>978873232.39436615</v>
      </c>
      <c r="M123" s="7">
        <v>718401157.72416282</v>
      </c>
      <c r="N123" s="7">
        <v>969911421.39418066</v>
      </c>
      <c r="O123" s="7">
        <v>505549441.37507671</v>
      </c>
      <c r="P123" s="7">
        <v>702899155.98203349</v>
      </c>
      <c r="Q123" s="7">
        <v>588443893.6897732</v>
      </c>
      <c r="AJ123" s="7">
        <v>2533727592.0287247</v>
      </c>
      <c r="AK123" s="7">
        <v>2791435272.2576509</v>
      </c>
      <c r="AL123" s="7">
        <v>3441205692.9038839</v>
      </c>
      <c r="AM123" s="7">
        <v>3506695719.5716038</v>
      </c>
      <c r="AN123" s="7">
        <v>3443413388.7067509</v>
      </c>
      <c r="AO123" s="7">
        <v>3120425502.569675</v>
      </c>
      <c r="AP123" s="7">
        <v>3517242477.2336841</v>
      </c>
      <c r="AQ123" s="7">
        <v>3654031716.2764916</v>
      </c>
      <c r="AR123" s="7">
        <v>3984000517.0189857</v>
      </c>
      <c r="AS123" s="7">
        <v>4284028482.5497074</v>
      </c>
      <c r="AT123" s="7">
        <v>4658246918.2601404</v>
      </c>
      <c r="AU123" s="7">
        <v>5337833248.0282841</v>
      </c>
      <c r="AV123" s="7">
        <v>6293046161.8264627</v>
      </c>
      <c r="AW123" s="7">
        <v>7274595706.6635466</v>
      </c>
      <c r="AX123" s="7">
        <v>8639235842.1775646</v>
      </c>
      <c r="AY123" s="7">
        <v>10351914093.162645</v>
      </c>
      <c r="AZ123" s="7">
        <v>10401851850.606232</v>
      </c>
      <c r="BA123" s="7">
        <v>11242275198.970554</v>
      </c>
      <c r="BB123" s="7">
        <v>12829541141.017519</v>
      </c>
      <c r="BC123" s="7">
        <v>14038383450.194496</v>
      </c>
      <c r="BD123" s="7">
        <v>15449630418.546106</v>
      </c>
      <c r="BE123" s="7">
        <v>16777820332.695158</v>
      </c>
      <c r="BF123" s="7">
        <v>18049954289.430058</v>
      </c>
      <c r="BG123" s="7">
        <v>20016747754.015266</v>
      </c>
    </row>
    <row r="124" spans="1:59" s="7" customFormat="1" x14ac:dyDescent="0.3">
      <c r="A124" s="7" t="s">
        <v>306</v>
      </c>
      <c r="B124" s="7" t="s">
        <v>63</v>
      </c>
      <c r="M124" s="7">
        <v>14295279.544693673</v>
      </c>
      <c r="N124" s="7">
        <v>15278632.47863248</v>
      </c>
      <c r="O124" s="7">
        <v>18936526.946107786</v>
      </c>
      <c r="P124" s="7">
        <v>31710657.725781139</v>
      </c>
      <c r="Q124" s="7">
        <v>85637174.372213095</v>
      </c>
      <c r="R124" s="7">
        <v>55081816.991752848</v>
      </c>
      <c r="S124" s="7">
        <v>41109617.499694489</v>
      </c>
      <c r="T124" s="7">
        <v>38748059.436682187</v>
      </c>
      <c r="U124" s="7">
        <v>45210026.324825451</v>
      </c>
      <c r="V124" s="7">
        <v>42620165.437066846</v>
      </c>
      <c r="W124" s="7">
        <v>38715554.543384194</v>
      </c>
      <c r="X124" s="7">
        <v>41369800.045966446</v>
      </c>
      <c r="Y124" s="7">
        <v>40572066.132467791</v>
      </c>
      <c r="Z124" s="7">
        <v>37837837.837837838</v>
      </c>
      <c r="AA124" s="7">
        <v>41246160.596752964</v>
      </c>
      <c r="AB124" s="7">
        <v>32125148.404218167</v>
      </c>
      <c r="AC124" s="7">
        <v>32085561.497326203</v>
      </c>
      <c r="AD124" s="7">
        <v>33608738.271950707</v>
      </c>
      <c r="AE124" s="7">
        <v>42972107.195874669</v>
      </c>
      <c r="AF124" s="7">
        <v>41119721.651114978</v>
      </c>
      <c r="AG124" s="7">
        <v>39809538.677698858</v>
      </c>
      <c r="AH124" s="7">
        <v>47515189.281819597</v>
      </c>
      <c r="AI124" s="7">
        <v>47737955.346650995</v>
      </c>
      <c r="AJ124" s="7">
        <v>46919624.64300286</v>
      </c>
      <c r="AK124" s="7">
        <v>54832577.862260565</v>
      </c>
      <c r="AL124" s="7">
        <v>56338028.169014089</v>
      </c>
      <c r="AM124" s="7">
        <v>66515376.79004617</v>
      </c>
      <c r="AN124" s="7">
        <v>67537479.590322107</v>
      </c>
      <c r="AO124" s="7">
        <v>65334841.060434721</v>
      </c>
      <c r="AP124" s="7">
        <v>69032258.064516112</v>
      </c>
      <c r="AQ124" s="7">
        <v>67254174.397031531</v>
      </c>
      <c r="AR124" s="7">
        <v>63101272.369918279</v>
      </c>
      <c r="AS124" s="7">
        <v>72196457.676844507</v>
      </c>
      <c r="AT124" s="7">
        <v>90231856.800051883</v>
      </c>
      <c r="AU124" s="7">
        <v>102367039.27048096</v>
      </c>
      <c r="AV124" s="7">
        <v>112133944.25353187</v>
      </c>
      <c r="AW124" s="7">
        <v>108545632.53012045</v>
      </c>
      <c r="AX124" s="7">
        <v>130754915.90661867</v>
      </c>
      <c r="AY124" s="7">
        <v>139125482.30162722</v>
      </c>
      <c r="AZ124" s="7">
        <v>130465372.01684605</v>
      </c>
      <c r="BA124" s="7">
        <v>153275912.67657313</v>
      </c>
      <c r="BB124" s="7">
        <v>177142135.12119645</v>
      </c>
      <c r="BC124" s="7">
        <v>188045661.62766618</v>
      </c>
      <c r="BD124" s="7">
        <v>187153601.08128983</v>
      </c>
      <c r="BE124" s="7">
        <v>186066973.13863352</v>
      </c>
      <c r="BF124" s="7">
        <v>160121929.23146272</v>
      </c>
      <c r="BG124" s="7">
        <v>165765016.35444543</v>
      </c>
    </row>
    <row r="125" spans="1:59" s="7" customFormat="1" x14ac:dyDescent="0.3">
      <c r="A125" s="7" t="s">
        <v>308</v>
      </c>
      <c r="B125" s="7" t="s">
        <v>63</v>
      </c>
      <c r="C125" s="7">
        <v>12366563.611969901</v>
      </c>
      <c r="D125" s="7">
        <v>12483229.306422448</v>
      </c>
      <c r="E125" s="7">
        <v>12541562.153648719</v>
      </c>
      <c r="F125" s="7">
        <v>12833226.389780086</v>
      </c>
      <c r="G125" s="7">
        <v>13416554.862042814</v>
      </c>
      <c r="H125" s="7">
        <v>13593932.322053678</v>
      </c>
      <c r="I125" s="7">
        <v>14469078.179696616</v>
      </c>
      <c r="J125" s="7">
        <v>16742338.251986379</v>
      </c>
      <c r="K125" s="7">
        <v>14600000</v>
      </c>
      <c r="L125" s="7">
        <v>15850000</v>
      </c>
      <c r="M125" s="7">
        <v>16300000</v>
      </c>
      <c r="N125" s="7">
        <v>19624746.450304262</v>
      </c>
      <c r="O125" s="7">
        <v>22944849.115504682</v>
      </c>
      <c r="P125" s="7">
        <v>24196018.376722816</v>
      </c>
      <c r="Q125" s="7">
        <v>31514856.30784218</v>
      </c>
      <c r="R125" s="7">
        <v>33364055.299539171</v>
      </c>
      <c r="S125" s="7">
        <v>30095602.294455066</v>
      </c>
      <c r="T125" s="7">
        <v>44680000</v>
      </c>
      <c r="U125" s="7">
        <v>49095407.40740741</v>
      </c>
      <c r="V125" s="7">
        <v>58296666.666666664</v>
      </c>
      <c r="W125" s="7">
        <v>67715444.444444448</v>
      </c>
      <c r="X125" s="7">
        <v>79026037.03703703</v>
      </c>
      <c r="Y125" s="7">
        <v>84381407.407407418</v>
      </c>
      <c r="Z125" s="7">
        <v>85100481.481481478</v>
      </c>
      <c r="AA125" s="7">
        <v>95898444.444444433</v>
      </c>
      <c r="AB125" s="7">
        <v>106057000</v>
      </c>
      <c r="AC125" s="7">
        <v>125272259.25925925</v>
      </c>
      <c r="AD125" s="7">
        <v>140705629.62962961</v>
      </c>
      <c r="AE125" s="7">
        <v>165745740.74074072</v>
      </c>
      <c r="AF125" s="7">
        <v>185094777.77777779</v>
      </c>
      <c r="AG125" s="7">
        <v>208740444.44444442</v>
      </c>
      <c r="AH125" s="7">
        <v>209880962.9629629</v>
      </c>
      <c r="AI125" s="7">
        <v>229434518.51851851</v>
      </c>
      <c r="AJ125" s="7">
        <v>249675999.99999994</v>
      </c>
      <c r="AK125" s="7">
        <v>277567259.25925922</v>
      </c>
      <c r="AL125" s="7">
        <v>299699666.66666663</v>
      </c>
      <c r="AM125" s="7">
        <v>318742962.96296293</v>
      </c>
      <c r="AN125" s="7">
        <v>357237682.126571</v>
      </c>
      <c r="AO125" s="7">
        <v>364975456.93842</v>
      </c>
      <c r="AP125" s="7">
        <v>389984428.87331778</v>
      </c>
      <c r="AQ125" s="7">
        <v>420515112.89066845</v>
      </c>
      <c r="AR125" s="7">
        <v>461078096.24439257</v>
      </c>
      <c r="AS125" s="7">
        <v>483120201.31242359</v>
      </c>
      <c r="AT125" s="7">
        <v>465850733.32591856</v>
      </c>
      <c r="AU125" s="7">
        <v>502561637.03703701</v>
      </c>
      <c r="AV125" s="7">
        <v>543167674.44444442</v>
      </c>
      <c r="AW125" s="7">
        <v>636218025.18518507</v>
      </c>
      <c r="AX125" s="7">
        <v>674008481.48148131</v>
      </c>
      <c r="AY125" s="7">
        <v>738942555.55555546</v>
      </c>
      <c r="AZ125" s="7">
        <v>723209111.11111104</v>
      </c>
      <c r="BA125" s="7">
        <v>705015370.37037027</v>
      </c>
      <c r="BB125" s="7">
        <v>753225962.96296287</v>
      </c>
      <c r="BC125" s="7">
        <v>734462666.66666651</v>
      </c>
      <c r="BD125" s="7">
        <v>788163888.88888896</v>
      </c>
      <c r="BE125" s="7">
        <v>847778185.18518507</v>
      </c>
      <c r="BF125" s="7">
        <v>876478555.55555546</v>
      </c>
      <c r="BG125" s="7">
        <v>916896555.55555546</v>
      </c>
    </row>
    <row r="126" spans="1:59" s="7" customFormat="1" x14ac:dyDescent="0.3">
      <c r="A126" s="7" t="s">
        <v>310</v>
      </c>
      <c r="B126" s="7" t="s">
        <v>63</v>
      </c>
      <c r="C126" s="7">
        <v>3957873925.937191</v>
      </c>
      <c r="D126" s="7">
        <v>2417237753.9441881</v>
      </c>
      <c r="E126" s="7">
        <v>2813933899.7457681</v>
      </c>
      <c r="F126" s="7">
        <v>3988246108.6388788</v>
      </c>
      <c r="G126" s="7">
        <v>3458518493.9248309</v>
      </c>
      <c r="H126" s="7">
        <v>3120307807.8078079</v>
      </c>
      <c r="I126" s="7">
        <v>3928171298.0025063</v>
      </c>
      <c r="J126" s="7">
        <v>4854576371.4327965</v>
      </c>
      <c r="K126" s="7">
        <v>6117260075.9081879</v>
      </c>
      <c r="L126" s="7">
        <v>7675805108.273181</v>
      </c>
      <c r="M126" s="7">
        <v>8999227202.4729519</v>
      </c>
      <c r="N126" s="7">
        <v>9889961111.9112778</v>
      </c>
      <c r="O126" s="7">
        <v>10842220468.833515</v>
      </c>
      <c r="P126" s="7">
        <v>13841885920.867641</v>
      </c>
      <c r="Q126" s="7">
        <v>19482038222.859543</v>
      </c>
      <c r="R126" s="7">
        <v>21704752066.115704</v>
      </c>
      <c r="S126" s="7">
        <v>29779338842.975204</v>
      </c>
      <c r="T126" s="7">
        <v>38265082644.628098</v>
      </c>
      <c r="U126" s="7">
        <v>51700619834.710747</v>
      </c>
      <c r="V126" s="7">
        <v>66567975206.611572</v>
      </c>
      <c r="W126" s="7">
        <v>64980820835.322594</v>
      </c>
      <c r="X126" s="7">
        <v>72425590649.457443</v>
      </c>
      <c r="Y126" s="7">
        <v>77773431088.252991</v>
      </c>
      <c r="Z126" s="7">
        <v>87024427972.929428</v>
      </c>
      <c r="AA126" s="7">
        <v>96597434179.508179</v>
      </c>
      <c r="AB126" s="7">
        <v>100273097170.17999</v>
      </c>
      <c r="AC126" s="7">
        <v>115537126325.9402</v>
      </c>
      <c r="AD126" s="7">
        <v>146133338196.14136</v>
      </c>
      <c r="AE126" s="7">
        <v>196964195387.37064</v>
      </c>
      <c r="AF126" s="7">
        <v>243526047716.91537</v>
      </c>
      <c r="AG126" s="7">
        <v>279349355713.80127</v>
      </c>
      <c r="AH126" s="7">
        <v>325734233312.87927</v>
      </c>
      <c r="AI126" s="7">
        <v>350051111253.44269</v>
      </c>
      <c r="AJ126" s="7">
        <v>386302839273.92328</v>
      </c>
      <c r="AK126" s="7">
        <v>455602962225.40295</v>
      </c>
      <c r="AL126" s="7">
        <v>556130926912.75427</v>
      </c>
      <c r="AM126" s="7">
        <v>598099073901.42334</v>
      </c>
      <c r="AN126" s="7">
        <v>557503074772.15149</v>
      </c>
      <c r="AO126" s="7">
        <v>374241351752.48315</v>
      </c>
      <c r="AP126" s="7">
        <v>485248229336.6532</v>
      </c>
      <c r="AQ126" s="7">
        <v>561633125839.99426</v>
      </c>
      <c r="AR126" s="7">
        <v>533052076313.52679</v>
      </c>
      <c r="AS126" s="7">
        <v>609020054512.46521</v>
      </c>
      <c r="AT126" s="7">
        <v>680520724062.40308</v>
      </c>
      <c r="AU126" s="7">
        <v>764880644710.64856</v>
      </c>
      <c r="AV126" s="7">
        <v>898137194716.18811</v>
      </c>
      <c r="AW126" s="7">
        <v>1011797457138.5032</v>
      </c>
      <c r="AX126" s="7">
        <v>1122679154632.4143</v>
      </c>
      <c r="AY126" s="7">
        <v>1002219052967.5377</v>
      </c>
      <c r="AZ126" s="7">
        <v>901934953364.71082</v>
      </c>
      <c r="BA126" s="7">
        <v>1094499338702.7156</v>
      </c>
      <c r="BB126" s="7">
        <v>1202463682633.8474</v>
      </c>
      <c r="BC126" s="7">
        <v>1222807284485.3149</v>
      </c>
      <c r="BD126" s="7">
        <v>1305604981271.9133</v>
      </c>
      <c r="BE126" s="7">
        <v>1411333926201.2412</v>
      </c>
      <c r="BF126" s="7">
        <v>1382764027113.8193</v>
      </c>
      <c r="BG126" s="7">
        <v>1411245589976.6304</v>
      </c>
    </row>
    <row r="127" spans="1:59" s="7" customFormat="1" x14ac:dyDescent="0.3">
      <c r="A127" s="7" t="s">
        <v>312</v>
      </c>
      <c r="B127" s="7" t="s">
        <v>63</v>
      </c>
      <c r="H127" s="7">
        <v>2097451694.2033045</v>
      </c>
      <c r="I127" s="7">
        <v>2391486978.4374127</v>
      </c>
      <c r="J127" s="7">
        <v>2441893027.16326</v>
      </c>
      <c r="K127" s="7">
        <v>2663119574.3489223</v>
      </c>
      <c r="L127" s="7">
        <v>2769532343.8812661</v>
      </c>
      <c r="M127" s="7">
        <v>2873984878.1853824</v>
      </c>
      <c r="N127" s="7">
        <v>3880370401.5725918</v>
      </c>
      <c r="O127" s="7">
        <v>4451200972.9401026</v>
      </c>
      <c r="P127" s="7">
        <v>5408293998.6513824</v>
      </c>
      <c r="Q127" s="7">
        <v>13004774556.616644</v>
      </c>
      <c r="R127" s="7">
        <v>12024138275.86207</v>
      </c>
      <c r="S127" s="7">
        <v>13131668946.648428</v>
      </c>
      <c r="T127" s="7">
        <v>14135729588.276342</v>
      </c>
      <c r="U127" s="7">
        <v>15500908760.450745</v>
      </c>
      <c r="V127" s="7">
        <v>24746019536.903042</v>
      </c>
      <c r="W127" s="7">
        <v>28638550499.445065</v>
      </c>
      <c r="X127" s="7">
        <v>25056672166.427544</v>
      </c>
      <c r="Y127" s="7">
        <v>21577977770.059048</v>
      </c>
      <c r="Z127" s="7">
        <v>20869434305.317326</v>
      </c>
      <c r="AA127" s="7">
        <v>21697297872.340431</v>
      </c>
      <c r="AB127" s="7">
        <v>21442619680.851059</v>
      </c>
      <c r="AC127" s="7">
        <v>17903681693.048862</v>
      </c>
      <c r="AD127" s="7">
        <v>22365734481.521347</v>
      </c>
      <c r="AE127" s="7">
        <v>20692472759.856628</v>
      </c>
      <c r="AF127" s="7">
        <v>24312117767.18856</v>
      </c>
      <c r="AG127" s="7">
        <v>18427777777.777779</v>
      </c>
      <c r="AH127" s="7">
        <v>11008793176.2223</v>
      </c>
      <c r="AI127" s="7">
        <v>19858555214.72393</v>
      </c>
      <c r="AJ127" s="7">
        <v>23941391390.728477</v>
      </c>
      <c r="AK127" s="7">
        <v>24848483838.383839</v>
      </c>
      <c r="AL127" s="7">
        <v>27191689008.042896</v>
      </c>
      <c r="AM127" s="7">
        <v>31493987641.950569</v>
      </c>
      <c r="AN127" s="7">
        <v>30354434553.247608</v>
      </c>
      <c r="AO127" s="7">
        <v>25941929461.942257</v>
      </c>
      <c r="AP127" s="7">
        <v>30121879434.954006</v>
      </c>
      <c r="AQ127" s="7">
        <v>37711864406.779655</v>
      </c>
      <c r="AR127" s="7">
        <v>34890772742.093262</v>
      </c>
      <c r="AS127" s="7">
        <v>38137545245.146431</v>
      </c>
      <c r="AT127" s="7">
        <v>47875838926.1745</v>
      </c>
      <c r="AU127" s="7">
        <v>59440108585.001694</v>
      </c>
      <c r="AV127" s="7">
        <v>80797945205.479462</v>
      </c>
      <c r="AW127" s="7">
        <v>101550654720.88214</v>
      </c>
      <c r="AX127" s="7">
        <v>114641097818.43771</v>
      </c>
      <c r="AY127" s="7">
        <v>147395833333.33334</v>
      </c>
      <c r="AZ127" s="7">
        <v>105899930507.29674</v>
      </c>
      <c r="BA127" s="7">
        <v>115419050942.07953</v>
      </c>
      <c r="BB127" s="7">
        <v>154027536231.88403</v>
      </c>
      <c r="BC127" s="7">
        <v>174070025008.93173</v>
      </c>
      <c r="BD127" s="7">
        <v>174161495063.46967</v>
      </c>
      <c r="BE127" s="7">
        <v>162631763879.1286</v>
      </c>
      <c r="BF127" s="7">
        <v>114041209704.22067</v>
      </c>
    </row>
    <row r="128" spans="1:59" s="7" customFormat="1" x14ac:dyDescent="0.3">
      <c r="A128" s="7" t="s">
        <v>314</v>
      </c>
      <c r="B128" s="7" t="s">
        <v>63</v>
      </c>
      <c r="C128" s="7">
        <v>73395468426.688004</v>
      </c>
      <c r="D128" s="7">
        <v>77129609859.808777</v>
      </c>
      <c r="E128" s="7">
        <v>88911888348.820953</v>
      </c>
      <c r="F128" s="7">
        <v>89097573498.641251</v>
      </c>
      <c r="G128" s="7">
        <v>99074812474.430893</v>
      </c>
      <c r="H128" s="7">
        <v>107304593077.58121</v>
      </c>
      <c r="I128" s="7">
        <v>117616850185.47925</v>
      </c>
      <c r="J128" s="7">
        <v>120609010516.57961</v>
      </c>
      <c r="K128" s="7">
        <v>130256250949.78581</v>
      </c>
      <c r="L128" s="7">
        <v>145346421052.8269</v>
      </c>
      <c r="M128" s="7">
        <v>157880701506.35034</v>
      </c>
      <c r="N128" s="7">
        <v>175505487290.54892</v>
      </c>
      <c r="O128" s="7">
        <v>198599650385.71942</v>
      </c>
      <c r="P128" s="7">
        <v>259117670925.78058</v>
      </c>
      <c r="Q128" s="7">
        <v>344587170087.19141</v>
      </c>
      <c r="R128" s="7">
        <v>371280813794.00574</v>
      </c>
      <c r="S128" s="7">
        <v>411643476107.59595</v>
      </c>
      <c r="T128" s="7">
        <v>450102375279.17285</v>
      </c>
      <c r="U128" s="7">
        <v>509915128707.52173</v>
      </c>
      <c r="V128" s="7">
        <v>602811483644.08362</v>
      </c>
      <c r="W128" s="7">
        <v>710116907993.98413</v>
      </c>
      <c r="X128" s="7">
        <v>818425766809.10803</v>
      </c>
      <c r="Y128" s="7">
        <v>769759179392.79993</v>
      </c>
      <c r="Z128" s="7">
        <v>685169082243.00342</v>
      </c>
      <c r="AA128" s="7">
        <v>673764033131.39807</v>
      </c>
      <c r="AB128" s="7">
        <v>695943952938.00464</v>
      </c>
      <c r="AC128" s="7">
        <v>707488075055.62195</v>
      </c>
      <c r="AD128" s="7">
        <v>740352753238.47229</v>
      </c>
      <c r="AE128" s="7">
        <v>846851503909.43958</v>
      </c>
      <c r="AF128" s="7">
        <v>925567803838.45276</v>
      </c>
      <c r="AG128" s="7">
        <v>1081353158707.2283</v>
      </c>
      <c r="AH128" s="7">
        <v>1341594021709.407</v>
      </c>
      <c r="AI128" s="7">
        <v>1247729796134.9951</v>
      </c>
      <c r="AJ128" s="7">
        <v>1446291182393.365</v>
      </c>
      <c r="AK128" s="7">
        <v>1663902703398.574</v>
      </c>
      <c r="AL128" s="7">
        <v>1760538940825.7834</v>
      </c>
      <c r="AM128" s="7">
        <v>1895254878110.6804</v>
      </c>
      <c r="AN128" s="7">
        <v>2074269012884.3206</v>
      </c>
      <c r="AO128" s="7">
        <v>2085413655025.1924</v>
      </c>
      <c r="AP128" s="7">
        <v>1867635348455.5935</v>
      </c>
      <c r="AQ128" s="7">
        <v>2070772006620.3918</v>
      </c>
      <c r="AR128" s="7">
        <v>2013631181344.9907</v>
      </c>
      <c r="AS128" s="7">
        <v>1791362291806.7197</v>
      </c>
      <c r="AT128" s="7">
        <v>1839436251262.5986</v>
      </c>
      <c r="AU128" s="7">
        <v>2121459944550.0054</v>
      </c>
      <c r="AV128" s="7">
        <v>2579728858022.5039</v>
      </c>
      <c r="AW128" s="7">
        <v>3029641277365.5283</v>
      </c>
      <c r="AX128" s="7">
        <v>3598012077005.4341</v>
      </c>
      <c r="AY128" s="7">
        <v>4213388169678.8848</v>
      </c>
      <c r="AZ128" s="7">
        <v>3953038143139.5186</v>
      </c>
      <c r="BA128" s="7">
        <v>4923451838328.6719</v>
      </c>
      <c r="BB128" s="7">
        <v>5604881793369.7832</v>
      </c>
      <c r="BC128" s="7">
        <v>5639788774858.5869</v>
      </c>
      <c r="BD128" s="7">
        <v>5771253261929.2939</v>
      </c>
      <c r="BE128" s="7">
        <v>5796104713749.249</v>
      </c>
      <c r="BF128" s="7">
        <v>4918880825241.1152</v>
      </c>
      <c r="BG128" s="7">
        <v>4761155214485.8535</v>
      </c>
    </row>
    <row r="129" spans="1:59" s="7" customFormat="1" x14ac:dyDescent="0.3">
      <c r="A129" s="7" t="s">
        <v>316</v>
      </c>
      <c r="B129" s="7" t="s">
        <v>63</v>
      </c>
      <c r="AA129" s="7">
        <v>1757142805.7142856</v>
      </c>
      <c r="AB129" s="7">
        <v>2366666615.5555558</v>
      </c>
      <c r="AC129" s="7">
        <v>1776842041.0526316</v>
      </c>
      <c r="AD129" s="7">
        <v>1087273103.6963856</v>
      </c>
      <c r="AE129" s="7">
        <v>598961269.29787862</v>
      </c>
      <c r="AF129" s="7">
        <v>714046821.09379697</v>
      </c>
      <c r="AG129" s="7">
        <v>865559856.16389966</v>
      </c>
      <c r="AH129" s="7">
        <v>1028087972.3108478</v>
      </c>
      <c r="AI129" s="7">
        <v>1127806944.6151268</v>
      </c>
      <c r="AJ129" s="7">
        <v>1327748654.6596859</v>
      </c>
      <c r="AK129" s="7">
        <v>1543606345.1168365</v>
      </c>
      <c r="AL129" s="7">
        <v>1763536304.5396364</v>
      </c>
      <c r="AM129" s="7">
        <v>1873671550.3463552</v>
      </c>
      <c r="AN129" s="7">
        <v>1747011857.3310688</v>
      </c>
      <c r="AO129" s="7">
        <v>1280177838.7190535</v>
      </c>
      <c r="AP129" s="7">
        <v>1454430642.4918334</v>
      </c>
      <c r="AQ129" s="7">
        <v>1731198022.4549377</v>
      </c>
      <c r="AR129" s="7">
        <v>1768619058.3464744</v>
      </c>
      <c r="AS129" s="7">
        <v>1758176653.0774584</v>
      </c>
      <c r="AT129" s="7">
        <v>2023324407.3031573</v>
      </c>
      <c r="AU129" s="7">
        <v>2366398119.882102</v>
      </c>
      <c r="AV129" s="7">
        <v>2735558726.2562494</v>
      </c>
      <c r="AW129" s="7">
        <v>3452882514.0016584</v>
      </c>
      <c r="AX129" s="7">
        <v>4222962987.5385919</v>
      </c>
      <c r="AY129" s="7">
        <v>5443915120.507947</v>
      </c>
      <c r="AZ129" s="7">
        <v>5832915387.0890837</v>
      </c>
      <c r="BA129" s="7">
        <v>7127792629.5829449</v>
      </c>
      <c r="BB129" s="7">
        <v>8261299199.6816959</v>
      </c>
      <c r="BC129" s="7">
        <v>10191367558.27084</v>
      </c>
      <c r="BD129" s="7">
        <v>11942157500.425404</v>
      </c>
      <c r="BE129" s="7">
        <v>13268297521.606611</v>
      </c>
      <c r="BF129" s="7">
        <v>14390323462.011549</v>
      </c>
      <c r="BG129" s="7">
        <v>15903437789.855162</v>
      </c>
    </row>
    <row r="130" spans="1:59" s="7" customFormat="1" x14ac:dyDescent="0.3">
      <c r="A130" s="7" t="s">
        <v>318</v>
      </c>
      <c r="B130" s="7" t="s">
        <v>63</v>
      </c>
      <c r="AE130" s="7">
        <v>3313540067.9324584</v>
      </c>
      <c r="AF130" s="7">
        <v>2717998687.7100158</v>
      </c>
      <c r="AG130" s="7">
        <v>2838485353.9618664</v>
      </c>
      <c r="AH130" s="7">
        <v>4451497288.27108</v>
      </c>
      <c r="AI130" s="7">
        <v>5545921947.4658308</v>
      </c>
      <c r="AJ130" s="7">
        <v>7535259851.0359726</v>
      </c>
      <c r="AK130" s="7">
        <v>9599127049.9375038</v>
      </c>
      <c r="AL130" s="7">
        <v>11718795528.493893</v>
      </c>
      <c r="AM130" s="7">
        <v>13690217333.269695</v>
      </c>
      <c r="AN130" s="7">
        <v>15751867489.444624</v>
      </c>
      <c r="AO130" s="7">
        <v>17247179005.521946</v>
      </c>
      <c r="AP130" s="7">
        <v>17391056369.226524</v>
      </c>
      <c r="AQ130" s="7">
        <v>17260364842.454395</v>
      </c>
      <c r="AR130" s="7">
        <v>17649751243.781094</v>
      </c>
      <c r="AS130" s="7">
        <v>19152238805.970146</v>
      </c>
      <c r="AT130" s="7">
        <v>20082918739.635155</v>
      </c>
      <c r="AU130" s="7">
        <v>20955223880.597012</v>
      </c>
      <c r="AV130" s="7">
        <v>21287562189.054722</v>
      </c>
      <c r="AW130" s="7">
        <v>21796351575.456051</v>
      </c>
      <c r="AX130" s="7">
        <v>24577114427.860691</v>
      </c>
      <c r="AY130" s="7">
        <v>28829850746.268654</v>
      </c>
      <c r="AZ130" s="7">
        <v>35139635157.545601</v>
      </c>
      <c r="BA130" s="7">
        <v>38009950248.75621</v>
      </c>
      <c r="BB130" s="7">
        <v>40078938640.132668</v>
      </c>
      <c r="BC130" s="7">
        <v>43205095854.063004</v>
      </c>
      <c r="BD130" s="7">
        <v>44352417910.447754</v>
      </c>
      <c r="BE130" s="7">
        <v>45730945273.631836</v>
      </c>
      <c r="BF130" s="7">
        <v>47084703150.912102</v>
      </c>
      <c r="BG130" s="7">
        <v>47536798648.092865</v>
      </c>
    </row>
    <row r="131" spans="1:59" s="7" customFormat="1" x14ac:dyDescent="0.3">
      <c r="A131" s="7" t="s">
        <v>320</v>
      </c>
      <c r="B131" s="7" t="s">
        <v>63</v>
      </c>
      <c r="C131" s="7">
        <v>190495600</v>
      </c>
      <c r="D131" s="7">
        <v>183920900</v>
      </c>
      <c r="E131" s="7">
        <v>191861800</v>
      </c>
      <c r="F131" s="7">
        <v>200229600</v>
      </c>
      <c r="G131" s="7">
        <v>218929100</v>
      </c>
      <c r="H131" s="7">
        <v>229260800</v>
      </c>
      <c r="I131" s="7">
        <v>244459500</v>
      </c>
      <c r="J131" s="7">
        <v>261024299.99999997</v>
      </c>
      <c r="K131" s="7">
        <v>276820700</v>
      </c>
      <c r="L131" s="7">
        <v>306961800</v>
      </c>
      <c r="M131" s="7">
        <v>323099700</v>
      </c>
      <c r="N131" s="7">
        <v>341543100</v>
      </c>
      <c r="O131" s="7">
        <v>368098000</v>
      </c>
      <c r="P131" s="7">
        <v>386968300</v>
      </c>
      <c r="Q131" s="7">
        <v>486955000</v>
      </c>
      <c r="R131" s="7">
        <v>577549300</v>
      </c>
      <c r="S131" s="7">
        <v>596675700</v>
      </c>
      <c r="T131" s="7">
        <v>673010600</v>
      </c>
      <c r="U131" s="7">
        <v>717240400</v>
      </c>
      <c r="V131" s="7">
        <v>814067900</v>
      </c>
      <c r="W131" s="7">
        <v>854711500</v>
      </c>
      <c r="X131" s="7">
        <v>846514500</v>
      </c>
      <c r="Y131" s="7">
        <v>863933200</v>
      </c>
      <c r="Z131" s="7">
        <v>823374900</v>
      </c>
      <c r="AA131" s="7">
        <v>848478300</v>
      </c>
      <c r="AB131" s="7">
        <v>851296100</v>
      </c>
      <c r="AC131" s="7">
        <v>840964400</v>
      </c>
      <c r="AD131" s="7">
        <v>972800000</v>
      </c>
      <c r="AE131" s="7">
        <v>1038300000</v>
      </c>
      <c r="AF131" s="7">
        <v>786300000</v>
      </c>
      <c r="AG131" s="7">
        <v>384400000</v>
      </c>
      <c r="AH131" s="7">
        <v>348000000</v>
      </c>
      <c r="AI131" s="7">
        <v>223500000</v>
      </c>
      <c r="AJ131" s="7">
        <v>160400000</v>
      </c>
      <c r="AK131" s="7">
        <v>132199999.99999999</v>
      </c>
      <c r="AL131" s="7">
        <v>134800000</v>
      </c>
      <c r="AM131" s="7">
        <v>159400000</v>
      </c>
      <c r="AN131" s="7">
        <v>295900000</v>
      </c>
      <c r="AO131" s="7">
        <v>359600000</v>
      </c>
      <c r="AP131" s="7">
        <v>441800000</v>
      </c>
      <c r="AQ131" s="7">
        <v>529064600.00000006</v>
      </c>
      <c r="AR131" s="7">
        <v>521000000</v>
      </c>
      <c r="AS131" s="7">
        <v>543000000</v>
      </c>
      <c r="AT131" s="7">
        <v>416000000</v>
      </c>
      <c r="AU131" s="7">
        <v>474700000</v>
      </c>
      <c r="AV131" s="7">
        <v>550000000</v>
      </c>
      <c r="AW131" s="7">
        <v>604028900</v>
      </c>
      <c r="AX131" s="7">
        <v>739027200</v>
      </c>
      <c r="AY131" s="7">
        <v>850040500</v>
      </c>
      <c r="AZ131" s="7">
        <v>1155147400</v>
      </c>
      <c r="BA131" s="7">
        <v>1292697100</v>
      </c>
      <c r="BB131" s="7">
        <v>1545400000</v>
      </c>
      <c r="BC131" s="7">
        <v>1735500000</v>
      </c>
      <c r="BD131" s="7">
        <v>1946500000</v>
      </c>
      <c r="BE131" s="7">
        <v>2013000000</v>
      </c>
      <c r="BF131" s="7">
        <v>2034000000</v>
      </c>
      <c r="BG131" s="7">
        <v>2101000000</v>
      </c>
    </row>
    <row r="132" spans="1:59" s="7" customFormat="1" x14ac:dyDescent="0.3">
      <c r="A132" s="7" t="s">
        <v>322</v>
      </c>
      <c r="B132" s="7" t="s">
        <v>63</v>
      </c>
      <c r="AG132" s="7">
        <v>28901836158.192089</v>
      </c>
      <c r="AH132" s="7">
        <v>31995012468.82793</v>
      </c>
      <c r="AI132" s="7">
        <v>33881392045.454544</v>
      </c>
      <c r="AJ132" s="7">
        <v>30657030223.390274</v>
      </c>
      <c r="AK132" s="7">
        <v>28607921928.817451</v>
      </c>
      <c r="AL132" s="7">
        <v>25544128198.995453</v>
      </c>
      <c r="AM132" s="7">
        <v>27884615384.615383</v>
      </c>
      <c r="AN132" s="7">
        <v>30698633109.134304</v>
      </c>
      <c r="AO132" s="7">
        <v>27249786142.001709</v>
      </c>
      <c r="AP132" s="7">
        <v>35976714100.905563</v>
      </c>
      <c r="AQ132" s="7">
        <v>38270206950.409996</v>
      </c>
      <c r="AR132" s="7">
        <v>34110064452.15667</v>
      </c>
      <c r="AS132" s="7">
        <v>20481889763.779526</v>
      </c>
      <c r="AT132" s="7">
        <v>26265625000</v>
      </c>
      <c r="AU132" s="7">
        <v>33122307692.30769</v>
      </c>
      <c r="AV132" s="7">
        <v>47334148578.416389</v>
      </c>
      <c r="AW132" s="7">
        <v>54961936662.606575</v>
      </c>
      <c r="AX132" s="7">
        <v>67516236337.715828</v>
      </c>
      <c r="AY132" s="7">
        <v>87140405361.229156</v>
      </c>
      <c r="AZ132" s="7">
        <v>63028320702.034302</v>
      </c>
      <c r="BA132" s="7">
        <v>74773444900.536789</v>
      </c>
      <c r="BB132" s="7">
        <v>34699395523.607254</v>
      </c>
    </row>
    <row r="133" spans="1:59" s="7" customFormat="1" x14ac:dyDescent="0.3">
      <c r="A133" s="7" t="s">
        <v>324</v>
      </c>
      <c r="B133" s="7" t="s">
        <v>63</v>
      </c>
      <c r="T133" s="7">
        <v>87350296.296296284</v>
      </c>
      <c r="U133" s="7">
        <v>102094111.11111112</v>
      </c>
      <c r="V133" s="7">
        <v>123935518.51851851</v>
      </c>
      <c r="W133" s="7">
        <v>146341370.37037033</v>
      </c>
      <c r="X133" s="7">
        <v>167970111.1111111</v>
      </c>
      <c r="Y133" s="7">
        <v>182754000</v>
      </c>
      <c r="Z133" s="7">
        <v>197228777.77777773</v>
      </c>
      <c r="AA133" s="7">
        <v>217663037.03703701</v>
      </c>
      <c r="AB133" s="7">
        <v>241272999.99999997</v>
      </c>
      <c r="AC133" s="7">
        <v>289689703.70370364</v>
      </c>
      <c r="AD133" s="7">
        <v>319999000</v>
      </c>
      <c r="AE133" s="7">
        <v>366541074.07407403</v>
      </c>
      <c r="AF133" s="7">
        <v>415518111.11111099</v>
      </c>
      <c r="AG133" s="7">
        <v>483962444.44444442</v>
      </c>
      <c r="AH133" s="7">
        <v>513753814.81481481</v>
      </c>
      <c r="AI133" s="7">
        <v>566894740.74074066</v>
      </c>
      <c r="AJ133" s="7">
        <v>574870407.4074074</v>
      </c>
      <c r="AK133" s="7">
        <v>600005555.55555558</v>
      </c>
      <c r="AL133" s="7">
        <v>640449518.51851845</v>
      </c>
      <c r="AM133" s="7">
        <v>662196185.18518519</v>
      </c>
      <c r="AN133" s="7">
        <v>676949592.5925926</v>
      </c>
      <c r="AO133" s="7">
        <v>737554888.88888896</v>
      </c>
      <c r="AP133" s="7">
        <v>775934814.81481469</v>
      </c>
      <c r="AQ133" s="7">
        <v>784159222.22222209</v>
      </c>
      <c r="AR133" s="7">
        <v>743808074.07407403</v>
      </c>
      <c r="AS133" s="7">
        <v>748346592.5925926</v>
      </c>
      <c r="AT133" s="7">
        <v>823837148.14814806</v>
      </c>
      <c r="AU133" s="7">
        <v>893107222.22222221</v>
      </c>
      <c r="AV133" s="7">
        <v>951207370.37037027</v>
      </c>
      <c r="AW133" s="7">
        <v>1062617148.1481481</v>
      </c>
      <c r="AX133" s="7">
        <v>1150526259.2592592</v>
      </c>
      <c r="AY133" s="7">
        <v>1187075814.8148148</v>
      </c>
      <c r="AZ133" s="7">
        <v>1180949888.8888888</v>
      </c>
      <c r="BA133" s="7">
        <v>1241892814.8148148</v>
      </c>
      <c r="BB133" s="7">
        <v>1280623888.8888888</v>
      </c>
      <c r="BC133" s="7">
        <v>1298815407.4074073</v>
      </c>
      <c r="BD133" s="7">
        <v>1318052185.185185</v>
      </c>
      <c r="BE133" s="7">
        <v>1386188629.6296296</v>
      </c>
      <c r="BF133" s="7">
        <v>1431135703.7037036</v>
      </c>
      <c r="BG133" s="7">
        <v>1378627407.4074073</v>
      </c>
    </row>
    <row r="134" spans="1:59" s="7" customFormat="1" x14ac:dyDescent="0.3">
      <c r="A134" s="7" t="s">
        <v>326</v>
      </c>
      <c r="B134" s="7" t="s">
        <v>63</v>
      </c>
      <c r="C134" s="7">
        <v>81335708158.34433</v>
      </c>
      <c r="D134" s="7">
        <v>86401584488.353592</v>
      </c>
      <c r="E134" s="7">
        <v>99481675925.646088</v>
      </c>
      <c r="F134" s="7">
        <v>100098916449.48238</v>
      </c>
      <c r="G134" s="7">
        <v>111187571708.13774</v>
      </c>
      <c r="H134" s="7">
        <v>119770855417.03397</v>
      </c>
      <c r="I134" s="7">
        <v>131441046973.64462</v>
      </c>
      <c r="J134" s="7">
        <v>134656954436.10207</v>
      </c>
      <c r="K134" s="7">
        <v>145003715112.85242</v>
      </c>
      <c r="L134" s="7">
        <v>162478337649.17538</v>
      </c>
      <c r="M134" s="7">
        <v>176599025753.89905</v>
      </c>
      <c r="N134" s="7">
        <v>197516007395.64948</v>
      </c>
      <c r="O134" s="7">
        <v>222012458330.34872</v>
      </c>
      <c r="P134" s="7">
        <v>290635424017.81519</v>
      </c>
      <c r="Q134" s="7">
        <v>377414609274.58502</v>
      </c>
      <c r="R134" s="7">
        <v>395907967532.81958</v>
      </c>
      <c r="S134" s="7">
        <v>440234859365.24646</v>
      </c>
      <c r="T134" s="7">
        <v>484661331040.50989</v>
      </c>
      <c r="U134" s="7">
        <v>549446058227.60767</v>
      </c>
      <c r="V134" s="7">
        <v>653954905517.99329</v>
      </c>
      <c r="W134" s="7">
        <v>775694201000.99805</v>
      </c>
      <c r="X134" s="7">
        <v>893319180442.02954</v>
      </c>
      <c r="Y134" s="7">
        <v>835598635373.71814</v>
      </c>
      <c r="Z134" s="7">
        <v>742131362715.13037</v>
      </c>
      <c r="AA134" s="7">
        <v>732119681685.98511</v>
      </c>
      <c r="AB134" s="7">
        <v>753457210392.11487</v>
      </c>
      <c r="AC134" s="7">
        <v>766884115163.08569</v>
      </c>
      <c r="AD134" s="7">
        <v>807221928870.77466</v>
      </c>
      <c r="AE134" s="7">
        <v>921057504403.98071</v>
      </c>
      <c r="AF134" s="7">
        <v>1006663109351.5095</v>
      </c>
      <c r="AG134" s="7">
        <v>1170492069137.0544</v>
      </c>
      <c r="AH134" s="7">
        <v>1440178343773.4082</v>
      </c>
      <c r="AI134" s="7">
        <v>1358408884629.2539</v>
      </c>
      <c r="AJ134" s="7">
        <v>1564958747054.9265</v>
      </c>
      <c r="AK134" s="7">
        <v>1797150601776.675</v>
      </c>
      <c r="AL134" s="7">
        <v>1916099987786.127</v>
      </c>
      <c r="AM134" s="7">
        <v>2060739339903.3152</v>
      </c>
      <c r="AN134" s="7">
        <v>2255377931345.8394</v>
      </c>
      <c r="AO134" s="7">
        <v>2271734533241.3501</v>
      </c>
      <c r="AP134" s="7">
        <v>2050793763394.5737</v>
      </c>
      <c r="AQ134" s="7">
        <v>2262087169598.7246</v>
      </c>
      <c r="AR134" s="7">
        <v>2204812506381.584</v>
      </c>
      <c r="AS134" s="7">
        <v>1976792950166.0337</v>
      </c>
      <c r="AT134" s="7">
        <v>2035297139655.2314</v>
      </c>
      <c r="AU134" s="7">
        <v>2350651916539.5054</v>
      </c>
      <c r="AV134" s="7">
        <v>2845502363895.8379</v>
      </c>
      <c r="AW134" s="7">
        <v>3337221449300.2744</v>
      </c>
      <c r="AX134" s="7">
        <v>3936233646847.0449</v>
      </c>
      <c r="AY134" s="7">
        <v>4575918488687.7744</v>
      </c>
      <c r="AZ134" s="7">
        <v>4302206309092.6729</v>
      </c>
      <c r="BA134" s="7">
        <v>5334359891440.166</v>
      </c>
      <c r="BB134" s="7">
        <v>6063818698406.5957</v>
      </c>
      <c r="BC134" s="7">
        <v>6118412887655.4453</v>
      </c>
      <c r="BD134" s="7">
        <v>6270431804476.167</v>
      </c>
      <c r="BE134" s="7">
        <v>6276266893804.0059</v>
      </c>
      <c r="BF134" s="7">
        <v>5359411894984.1338</v>
      </c>
      <c r="BG134" s="7">
        <v>5201168272873.085</v>
      </c>
    </row>
    <row r="135" spans="1:59" s="7" customFormat="1" x14ac:dyDescent="0.3">
      <c r="A135" s="7" t="s">
        <v>328</v>
      </c>
      <c r="B135" s="7" t="s">
        <v>63</v>
      </c>
      <c r="AB135" s="7">
        <v>121227419694.53629</v>
      </c>
      <c r="AC135" s="7">
        <v>131938238081.8082</v>
      </c>
      <c r="AD135" s="7">
        <v>143578647017.28204</v>
      </c>
      <c r="AE135" s="7">
        <v>147074754062.36099</v>
      </c>
      <c r="AF135" s="7">
        <v>152628715228.13763</v>
      </c>
      <c r="AG135" s="7">
        <v>157170715256.82669</v>
      </c>
      <c r="AH135" s="7">
        <v>160976404765.40244</v>
      </c>
      <c r="AI135" s="7">
        <v>141665506654.27664</v>
      </c>
      <c r="AJ135" s="7">
        <v>143654148545.12967</v>
      </c>
      <c r="AK135" s="7">
        <v>134056722134.95174</v>
      </c>
      <c r="AL135" s="7">
        <v>152708087751.6416</v>
      </c>
      <c r="AM135" s="7">
        <v>168685657996.56107</v>
      </c>
      <c r="AN135" s="7">
        <v>178534049893.88397</v>
      </c>
      <c r="AO135" s="7">
        <v>179530418610.06702</v>
      </c>
      <c r="AP135" s="7">
        <v>181622928394.09799</v>
      </c>
      <c r="AQ135" s="7">
        <v>206064992890.96912</v>
      </c>
      <c r="AR135" s="7">
        <v>196139081536.10922</v>
      </c>
      <c r="AS135" s="7">
        <v>211734892493.17825</v>
      </c>
      <c r="AT135" s="7">
        <v>239687925539.99313</v>
      </c>
      <c r="AU135" s="7">
        <v>275300002656.27954</v>
      </c>
      <c r="AV135" s="7">
        <v>322233431675.55774</v>
      </c>
      <c r="AW135" s="7">
        <v>377006716127.01794</v>
      </c>
      <c r="AX135" s="7">
        <v>458953974129.7428</v>
      </c>
      <c r="AY135" s="7">
        <v>570703787280.47168</v>
      </c>
      <c r="AZ135" s="7">
        <v>583900864058.25635</v>
      </c>
      <c r="BA135" s="7">
        <v>659839922368.98132</v>
      </c>
      <c r="BB135" s="7">
        <v>750266890616.88379</v>
      </c>
      <c r="BC135" s="7">
        <v>796749375366.04724</v>
      </c>
      <c r="BD135" s="7">
        <v>863502921391.03174</v>
      </c>
      <c r="BE135" s="7">
        <v>936514097645.98303</v>
      </c>
      <c r="BF135" s="7">
        <v>928999138028.50745</v>
      </c>
      <c r="BG135" s="7">
        <v>940285148246.68091</v>
      </c>
    </row>
    <row r="136" spans="1:59" s="7" customFormat="1" x14ac:dyDescent="0.3">
      <c r="A136" s="7" t="s">
        <v>330</v>
      </c>
      <c r="B136" s="7" t="s">
        <v>63</v>
      </c>
      <c r="W136" s="7">
        <v>80209493052.731003</v>
      </c>
      <c r="X136" s="7">
        <v>77218047173.398224</v>
      </c>
      <c r="Y136" s="7">
        <v>80698662025.245941</v>
      </c>
      <c r="Z136" s="7">
        <v>75225831144.438293</v>
      </c>
      <c r="AA136" s="7">
        <v>69082552304.088058</v>
      </c>
      <c r="AB136" s="7">
        <v>71599175719.047928</v>
      </c>
      <c r="AC136" s="7">
        <v>81243884335.635666</v>
      </c>
      <c r="AD136" s="7">
        <v>84768074082.988968</v>
      </c>
      <c r="AE136" s="7">
        <v>91473322897.312363</v>
      </c>
      <c r="AF136" s="7">
        <v>90496828327.902191</v>
      </c>
      <c r="AG136" s="7">
        <v>96263982212.30896</v>
      </c>
      <c r="AH136" s="7">
        <v>98290478926.724396</v>
      </c>
      <c r="AI136" s="7">
        <v>86879256494.921738</v>
      </c>
      <c r="AJ136" s="7">
        <v>86545417718.26976</v>
      </c>
      <c r="AK136" s="7">
        <v>73004355880.146957</v>
      </c>
      <c r="AL136" s="7">
        <v>84186096134.220779</v>
      </c>
      <c r="AM136" s="7">
        <v>93849664244.76329</v>
      </c>
      <c r="AN136" s="7">
        <v>97016681510.304428</v>
      </c>
      <c r="AO136" s="7">
        <v>98076470573.408707</v>
      </c>
      <c r="AP136" s="7">
        <v>98178378552.344009</v>
      </c>
      <c r="AQ136" s="7">
        <v>113334918600.36382</v>
      </c>
      <c r="AR136" s="7">
        <v>102344707240.84056</v>
      </c>
      <c r="AS136" s="7">
        <v>110542725688.21202</v>
      </c>
      <c r="AT136" s="7">
        <v>121412373512.42575</v>
      </c>
      <c r="AU136" s="7">
        <v>138406056360.83191</v>
      </c>
      <c r="AV136" s="7">
        <v>159876776422.89944</v>
      </c>
      <c r="AW136" s="7">
        <v>177405351695.88217</v>
      </c>
      <c r="AX136" s="7">
        <v>211564340820.32272</v>
      </c>
      <c r="AY136" s="7">
        <v>254864815001.77164</v>
      </c>
      <c r="AZ136" s="7">
        <v>271114296708.76242</v>
      </c>
      <c r="BA136" s="7">
        <v>289973428214.63458</v>
      </c>
      <c r="BB136" s="7">
        <v>327276455418.72772</v>
      </c>
      <c r="BC136" s="7">
        <v>352304788203.41425</v>
      </c>
      <c r="BD136" s="7">
        <v>379841277359.30975</v>
      </c>
      <c r="BE136" s="7">
        <v>409946364477.95746</v>
      </c>
      <c r="BF136" s="7">
        <v>401557904349.12115</v>
      </c>
      <c r="BG136" s="7">
        <v>405500691890.7063</v>
      </c>
    </row>
    <row r="137" spans="1:59" s="7" customFormat="1" x14ac:dyDescent="0.3">
      <c r="A137" s="7" t="s">
        <v>332</v>
      </c>
      <c r="B137" s="7" t="s">
        <v>63</v>
      </c>
      <c r="M137" s="7">
        <v>90098330.665447056</v>
      </c>
      <c r="N137" s="7">
        <v>104888628.17194417</v>
      </c>
      <c r="O137" s="7">
        <v>124941925.0104734</v>
      </c>
      <c r="P137" s="7">
        <v>165930611.72901919</v>
      </c>
      <c r="Q137" s="7">
        <v>193983720.46186894</v>
      </c>
      <c r="R137" s="7">
        <v>246387479.17715877</v>
      </c>
      <c r="S137" s="7">
        <v>272493879.02064329</v>
      </c>
      <c r="T137" s="7">
        <v>303496276.26378196</v>
      </c>
      <c r="U137" s="7">
        <v>436918176.73378074</v>
      </c>
      <c r="V137" s="7">
        <v>503180669.99458712</v>
      </c>
      <c r="W137" s="7">
        <v>534701915.61735398</v>
      </c>
      <c r="X137" s="7">
        <v>511658690.56104267</v>
      </c>
      <c r="Y137" s="7">
        <v>522090331.47810668</v>
      </c>
      <c r="Z137" s="7">
        <v>524034109.85660523</v>
      </c>
      <c r="AA137" s="7">
        <v>502617355.40707326</v>
      </c>
      <c r="AB137" s="7">
        <v>529078995.56387609</v>
      </c>
      <c r="AC137" s="7">
        <v>779365167.60242379</v>
      </c>
      <c r="AD137" s="7">
        <v>1052843347.6394849</v>
      </c>
      <c r="AE137" s="7">
        <v>1161757671.0175631</v>
      </c>
      <c r="AF137" s="7">
        <v>1120000916.9264627</v>
      </c>
      <c r="AG137" s="7">
        <v>1421466239.5623381</v>
      </c>
      <c r="AH137" s="7">
        <v>1484152022.3152022</v>
      </c>
      <c r="AI137" s="7">
        <v>1631197909.258996</v>
      </c>
      <c r="AJ137" s="7">
        <v>1673104493.7736871</v>
      </c>
      <c r="AK137" s="7">
        <v>1948118227.6815093</v>
      </c>
      <c r="AL137" s="7">
        <v>2428461395.3488369</v>
      </c>
      <c r="AM137" s="7">
        <v>2504033252.4271846</v>
      </c>
      <c r="AN137" s="7">
        <v>2298410390.6842141</v>
      </c>
      <c r="AO137" s="7">
        <v>2479721340.8746033</v>
      </c>
      <c r="AP137" s="7">
        <v>2664026095.0605779</v>
      </c>
      <c r="AQ137" s="7">
        <v>2483953102.7948837</v>
      </c>
      <c r="AR137" s="7">
        <v>2491822706.8025599</v>
      </c>
      <c r="AS137" s="7">
        <v>2688630822.5330424</v>
      </c>
      <c r="AT137" s="7">
        <v>3070691319.5217938</v>
      </c>
      <c r="AU137" s="7">
        <v>3454362685.9670286</v>
      </c>
      <c r="AV137" s="7">
        <v>3659251525.8592997</v>
      </c>
      <c r="AW137" s="7">
        <v>4000239272.6112618</v>
      </c>
      <c r="AX137" s="7">
        <v>4601299566.8110638</v>
      </c>
      <c r="AY137" s="7">
        <v>5081432924.0144033</v>
      </c>
      <c r="AZ137" s="7">
        <v>4504549214.2266331</v>
      </c>
      <c r="BA137" s="7">
        <v>5082366478.089942</v>
      </c>
      <c r="BB137" s="7">
        <v>5739977477.4774771</v>
      </c>
      <c r="BC137" s="7">
        <v>5456009384.6646051</v>
      </c>
      <c r="BD137" s="7">
        <v>6391735893.8396807</v>
      </c>
      <c r="BE137" s="7">
        <v>6663501418.9041691</v>
      </c>
    </row>
    <row r="138" spans="1:59" s="7" customFormat="1" x14ac:dyDescent="0.3">
      <c r="A138" s="7" t="s">
        <v>334</v>
      </c>
      <c r="B138" s="7" t="s">
        <v>63</v>
      </c>
      <c r="C138" s="7">
        <v>1409873949.5798321</v>
      </c>
      <c r="D138" s="7">
        <v>1444327731.092437</v>
      </c>
      <c r="E138" s="7">
        <v>1434156378.6008229</v>
      </c>
      <c r="F138" s="7">
        <v>1240672268.907563</v>
      </c>
      <c r="G138" s="7">
        <v>1309747899.1596639</v>
      </c>
      <c r="H138" s="7">
        <v>1698319327.7310925</v>
      </c>
      <c r="I138" s="7">
        <v>1751470588.2352941</v>
      </c>
      <c r="J138" s="7">
        <v>1859465020.5761316</v>
      </c>
      <c r="K138" s="7">
        <v>1801344537.8151259</v>
      </c>
      <c r="L138" s="7">
        <v>1965546218.4873948</v>
      </c>
      <c r="M138" s="7">
        <v>2296470588.2352939</v>
      </c>
      <c r="N138" s="7">
        <v>2369308600.3372684</v>
      </c>
      <c r="O138" s="7">
        <v>2553936348.4087105</v>
      </c>
      <c r="P138" s="7">
        <v>2875625000</v>
      </c>
      <c r="Q138" s="7">
        <v>3574586466.1654134</v>
      </c>
      <c r="R138" s="7">
        <v>3791298145.5064192</v>
      </c>
      <c r="S138" s="7">
        <v>3591319857.3127227</v>
      </c>
      <c r="T138" s="7">
        <v>4104509582.8635855</v>
      </c>
      <c r="U138" s="7">
        <v>2733183856.5022421</v>
      </c>
      <c r="V138" s="7">
        <v>3364611432.2414899</v>
      </c>
      <c r="W138" s="7">
        <v>4024621899.5765271</v>
      </c>
      <c r="X138" s="7">
        <v>4415844155.8441563</v>
      </c>
      <c r="Y138" s="7">
        <v>4768765016.8188372</v>
      </c>
      <c r="Z138" s="7">
        <v>5167913302.1674452</v>
      </c>
      <c r="AA138" s="7">
        <v>6043474842.7672949</v>
      </c>
      <c r="AB138" s="7">
        <v>5978460972.0176735</v>
      </c>
      <c r="AC138" s="7">
        <v>6405210563.8829412</v>
      </c>
      <c r="AD138" s="7">
        <v>6682167119.565218</v>
      </c>
      <c r="AE138" s="7">
        <v>6978371581.2637539</v>
      </c>
      <c r="AF138" s="7">
        <v>6987267683.7725391</v>
      </c>
      <c r="AG138" s="7">
        <v>8032551173.2401409</v>
      </c>
      <c r="AH138" s="7">
        <v>9000362581.5808563</v>
      </c>
      <c r="AI138" s="7">
        <v>9703011635.8658466</v>
      </c>
      <c r="AJ138" s="7">
        <v>10338679635.761589</v>
      </c>
      <c r="AK138" s="7">
        <v>11717604208.822338</v>
      </c>
      <c r="AL138" s="7">
        <v>13029697560.975609</v>
      </c>
      <c r="AM138" s="7">
        <v>13897738375.248777</v>
      </c>
      <c r="AN138" s="7">
        <v>15091913883.709103</v>
      </c>
      <c r="AO138" s="7">
        <v>15794972847.168344</v>
      </c>
      <c r="AP138" s="7">
        <v>15656327859.569649</v>
      </c>
      <c r="AQ138" s="7">
        <v>16330814179.976625</v>
      </c>
      <c r="AR138" s="7">
        <v>15746229581.561871</v>
      </c>
      <c r="AS138" s="7">
        <v>16536535647.083422</v>
      </c>
      <c r="AT138" s="7">
        <v>18881765437.215084</v>
      </c>
      <c r="AU138" s="7">
        <v>20662525941.29855</v>
      </c>
      <c r="AV138" s="7">
        <v>24406252456.514103</v>
      </c>
      <c r="AW138" s="7">
        <v>28279814924.591778</v>
      </c>
      <c r="AX138" s="7">
        <v>32350248410.821606</v>
      </c>
      <c r="AY138" s="7">
        <v>40713812309.73159</v>
      </c>
      <c r="AZ138" s="7">
        <v>42066217871.534859</v>
      </c>
      <c r="BA138" s="7">
        <v>56725745039.33596</v>
      </c>
      <c r="BB138" s="7">
        <v>65292741296.538155</v>
      </c>
      <c r="BC138" s="7">
        <v>68434399083.410004</v>
      </c>
      <c r="BD138" s="7">
        <v>74317806754.526657</v>
      </c>
      <c r="BE138" s="7">
        <v>79356456990.289108</v>
      </c>
      <c r="BF138" s="7">
        <v>80611989527.21579</v>
      </c>
      <c r="BG138" s="7">
        <v>81321876307.255646</v>
      </c>
    </row>
    <row r="139" spans="1:59" s="7" customFormat="1" x14ac:dyDescent="0.3">
      <c r="A139" s="7" t="s">
        <v>336</v>
      </c>
      <c r="B139" s="7" t="s">
        <v>63</v>
      </c>
      <c r="H139" s="7">
        <v>137461884746.76773</v>
      </c>
      <c r="I139" s="7">
        <v>124653071069.42003</v>
      </c>
      <c r="J139" s="7">
        <v>132904891803.82823</v>
      </c>
      <c r="K139" s="7">
        <v>142418186233.41739</v>
      </c>
      <c r="L139" s="7">
        <v>158951711186.13992</v>
      </c>
      <c r="M139" s="7">
        <v>174828599744.63528</v>
      </c>
      <c r="N139" s="7">
        <v>181895531247.8642</v>
      </c>
      <c r="O139" s="7">
        <v>193226951288.58249</v>
      </c>
      <c r="P139" s="7">
        <v>230257570746.10376</v>
      </c>
      <c r="Q139" s="7">
        <v>295746915764.23761</v>
      </c>
      <c r="R139" s="7">
        <v>328315078089.78748</v>
      </c>
      <c r="S139" s="7">
        <v>355970733034.94208</v>
      </c>
      <c r="T139" s="7">
        <v>407693469545.83502</v>
      </c>
      <c r="U139" s="7">
        <v>456337424996.25293</v>
      </c>
      <c r="V139" s="7">
        <v>519598733097.62305</v>
      </c>
      <c r="W139" s="7">
        <v>645574198150.02344</v>
      </c>
      <c r="X139" s="7">
        <v>681873952068.24243</v>
      </c>
      <c r="Y139" s="7">
        <v>688236725783.09863</v>
      </c>
      <c r="Z139" s="7">
        <v>672506305328.4895</v>
      </c>
      <c r="AA139" s="7">
        <v>669999684572.23779</v>
      </c>
      <c r="AB139" s="7">
        <v>705033625730.70789</v>
      </c>
      <c r="AC139" s="7">
        <v>734922204323.84863</v>
      </c>
      <c r="AD139" s="7">
        <v>807849540707.22253</v>
      </c>
      <c r="AE139" s="7">
        <v>841860056894.84631</v>
      </c>
      <c r="AF139" s="7">
        <v>854143629643.26733</v>
      </c>
      <c r="AG139" s="7">
        <v>914031845671.27429</v>
      </c>
      <c r="AH139" s="7">
        <v>879585053610.51086</v>
      </c>
      <c r="AI139" s="7">
        <v>917120105052.31055</v>
      </c>
      <c r="AJ139" s="7">
        <v>928250234223.78345</v>
      </c>
      <c r="AK139" s="7">
        <v>1008393895038.7871</v>
      </c>
      <c r="AL139" s="7">
        <v>1132835750025.1023</v>
      </c>
      <c r="AM139" s="7">
        <v>1244059564531.7102</v>
      </c>
      <c r="AN139" s="7">
        <v>1285159992957.2234</v>
      </c>
      <c r="AO139" s="7">
        <v>1162403879271.3267</v>
      </c>
      <c r="AP139" s="7">
        <v>1260946586435.4487</v>
      </c>
      <c r="AQ139" s="7">
        <v>1334823902218.4756</v>
      </c>
      <c r="AR139" s="7">
        <v>1347552601226.1689</v>
      </c>
      <c r="AS139" s="7">
        <v>1447377162059.6289</v>
      </c>
      <c r="AT139" s="7">
        <v>1659139779548.1953</v>
      </c>
      <c r="AU139" s="7">
        <v>1897336556896.5256</v>
      </c>
      <c r="AV139" s="7">
        <v>2185062024100.3362</v>
      </c>
      <c r="AW139" s="7">
        <v>2598144857845.7095</v>
      </c>
      <c r="AX139" s="7">
        <v>3198643502815.8257</v>
      </c>
      <c r="AY139" s="7">
        <v>3597614231170.4976</v>
      </c>
      <c r="AZ139" s="7">
        <v>3686218059205.8579</v>
      </c>
      <c r="BA139" s="7">
        <v>4659868433805.7422</v>
      </c>
      <c r="BB139" s="7">
        <v>5271066216374.7617</v>
      </c>
      <c r="BC139" s="7">
        <v>5526562820088.1133</v>
      </c>
      <c r="BD139" s="7">
        <v>5765503690093.1826</v>
      </c>
      <c r="BE139" s="7">
        <v>6067382503069.2266</v>
      </c>
      <c r="BF139" s="7">
        <v>6034684295981.4131</v>
      </c>
      <c r="BG139" s="7">
        <v>6252243979358.1602</v>
      </c>
    </row>
    <row r="140" spans="1:59" s="7" customFormat="1" x14ac:dyDescent="0.3">
      <c r="A140" s="7" t="s">
        <v>338</v>
      </c>
      <c r="B140" s="7" t="s">
        <v>63</v>
      </c>
      <c r="C140" s="7">
        <v>322880916332.71625</v>
      </c>
      <c r="D140" s="7">
        <v>311231715583.69269</v>
      </c>
      <c r="E140" s="7">
        <v>325417665734.19275</v>
      </c>
      <c r="F140" s="7">
        <v>350156888665.99969</v>
      </c>
      <c r="G140" s="7">
        <v>389096758803.45001</v>
      </c>
      <c r="H140" s="7">
        <v>430331569299.83221</v>
      </c>
      <c r="I140" s="7">
        <v>445816749394.90839</v>
      </c>
      <c r="J140" s="7">
        <v>457649154436.81677</v>
      </c>
      <c r="K140" s="7">
        <v>484077925262.18579</v>
      </c>
      <c r="L140" s="7">
        <v>541207794796.46741</v>
      </c>
      <c r="M140" s="7">
        <v>592564334146.40112</v>
      </c>
      <c r="N140" s="7">
        <v>639515242844.18604</v>
      </c>
      <c r="O140" s="7">
        <v>714843001925.87</v>
      </c>
      <c r="P140" s="7">
        <v>903871947953.7262</v>
      </c>
      <c r="Q140" s="7">
        <v>1155364728140.9639</v>
      </c>
      <c r="R140" s="7">
        <v>1278200898264.9653</v>
      </c>
      <c r="S140" s="7">
        <v>1383584014217.2451</v>
      </c>
      <c r="T140" s="7">
        <v>1557251333561.918</v>
      </c>
      <c r="U140" s="7">
        <v>1689674986849.6582</v>
      </c>
      <c r="V140" s="7">
        <v>2008497065323.0366</v>
      </c>
      <c r="W140" s="7">
        <v>2344256743828.103</v>
      </c>
      <c r="X140" s="7">
        <v>2520680956567.8877</v>
      </c>
      <c r="Y140" s="7">
        <v>2506206543210.4614</v>
      </c>
      <c r="Z140" s="7">
        <v>2460475457385.2627</v>
      </c>
      <c r="AA140" s="7">
        <v>2497490161411.7749</v>
      </c>
      <c r="AB140" s="7">
        <v>2631158758229.9531</v>
      </c>
      <c r="AC140" s="7">
        <v>2752146346147.5669</v>
      </c>
      <c r="AD140" s="7">
        <v>2830361348685.4707</v>
      </c>
      <c r="AE140" s="7">
        <v>3061048683744.9375</v>
      </c>
      <c r="AF140" s="7">
        <v>3252693889005.752</v>
      </c>
      <c r="AG140" s="7">
        <v>3658538915672.8608</v>
      </c>
      <c r="AH140" s="7">
        <v>3901223943739.8081</v>
      </c>
      <c r="AI140" s="7">
        <v>3855226625179.9375</v>
      </c>
      <c r="AJ140" s="7">
        <v>4108081847781.0459</v>
      </c>
      <c r="AK140" s="7">
        <v>4454438133064.8994</v>
      </c>
      <c r="AL140" s="7">
        <v>4983280097683.2949</v>
      </c>
      <c r="AM140" s="7">
        <v>5432096474657.1846</v>
      </c>
      <c r="AN140" s="7">
        <v>5746597952135.002</v>
      </c>
      <c r="AO140" s="7">
        <v>5570045115899.248</v>
      </c>
      <c r="AP140" s="7">
        <v>5438376046486.8066</v>
      </c>
      <c r="AQ140" s="7">
        <v>5939720920632.4932</v>
      </c>
      <c r="AR140" s="7">
        <v>5994991423437.3438</v>
      </c>
      <c r="AS140" s="7">
        <v>6113967979982.5488</v>
      </c>
      <c r="AT140" s="7">
        <v>6911432587348.752</v>
      </c>
      <c r="AU140" s="7">
        <v>8199024522261.1855</v>
      </c>
      <c r="AV140" s="7">
        <v>9771338254565.7129</v>
      </c>
      <c r="AW140" s="7">
        <v>11610585486988.018</v>
      </c>
      <c r="AX140" s="7">
        <v>14403262097266.76</v>
      </c>
      <c r="AY140" s="7">
        <v>17304070901099.906</v>
      </c>
      <c r="AZ140" s="7">
        <v>16904208788743.896</v>
      </c>
      <c r="BA140" s="7">
        <v>20662142675904.063</v>
      </c>
      <c r="BB140" s="7">
        <v>24424596002573.699</v>
      </c>
      <c r="BC140" s="7">
        <v>25968368047735.109</v>
      </c>
      <c r="BD140" s="7">
        <v>27567318674507.68</v>
      </c>
      <c r="BE140" s="7">
        <v>28525913355152.445</v>
      </c>
      <c r="BF140" s="7">
        <v>27073448479273.086</v>
      </c>
      <c r="BG140" s="7">
        <v>27096675874126.352</v>
      </c>
    </row>
    <row r="141" spans="1:59" s="7" customFormat="1" x14ac:dyDescent="0.3">
      <c r="A141" s="7" t="s">
        <v>340</v>
      </c>
      <c r="B141" s="7" t="s">
        <v>63</v>
      </c>
      <c r="C141" s="7">
        <v>34579308.413831718</v>
      </c>
      <c r="D141" s="7">
        <v>35699286.014279716</v>
      </c>
      <c r="E141" s="7">
        <v>41859162.816743664</v>
      </c>
      <c r="F141" s="7">
        <v>47039059.218815617</v>
      </c>
      <c r="G141" s="7">
        <v>51938961.220775582</v>
      </c>
      <c r="H141" s="7">
        <v>54878902.421951555</v>
      </c>
      <c r="I141" s="7">
        <v>56698866.022679545</v>
      </c>
      <c r="J141" s="7">
        <v>59260814.783704311</v>
      </c>
      <c r="K141" s="7">
        <v>61444771.104577906</v>
      </c>
      <c r="L141" s="7">
        <v>65966680.666386656</v>
      </c>
      <c r="M141" s="7">
        <v>68738625.227495462</v>
      </c>
      <c r="N141" s="7">
        <v>76482102.908277407</v>
      </c>
      <c r="O141" s="7">
        <v>80915831.924027577</v>
      </c>
      <c r="P141" s="7">
        <v>121181556.19596541</v>
      </c>
      <c r="Q141" s="7">
        <v>150846210.44885945</v>
      </c>
      <c r="R141" s="7">
        <v>149560513.86071667</v>
      </c>
      <c r="S141" s="7">
        <v>147654093.83624655</v>
      </c>
      <c r="T141" s="7">
        <v>193307267.70929158</v>
      </c>
      <c r="U141" s="7">
        <v>266559337.62649497</v>
      </c>
      <c r="V141" s="7">
        <v>290142517.81472683</v>
      </c>
      <c r="W141" s="7">
        <v>431561376.47663069</v>
      </c>
      <c r="X141" s="7">
        <v>434188034.18803412</v>
      </c>
      <c r="Y141" s="7">
        <v>348746792.51557374</v>
      </c>
      <c r="Z141" s="7">
        <v>386699344.05902338</v>
      </c>
      <c r="AA141" s="7">
        <v>333158502.30662644</v>
      </c>
      <c r="AB141" s="7">
        <v>268626893.69079643</v>
      </c>
      <c r="AC141" s="7">
        <v>318862870.33331728</v>
      </c>
      <c r="AD141" s="7">
        <v>402774850.2563414</v>
      </c>
      <c r="AE141" s="7">
        <v>470389190.09440517</v>
      </c>
      <c r="AF141" s="7">
        <v>495404890.86500555</v>
      </c>
      <c r="AG141" s="7">
        <v>596415106.63318515</v>
      </c>
      <c r="AH141" s="7">
        <v>704329193.30368662</v>
      </c>
      <c r="AI141" s="7">
        <v>831033946.36902165</v>
      </c>
      <c r="AJ141" s="7">
        <v>835592816.31642437</v>
      </c>
      <c r="AK141" s="7">
        <v>878250452.8157177</v>
      </c>
      <c r="AL141" s="7">
        <v>1001889845.5806953</v>
      </c>
      <c r="AM141" s="7">
        <v>946123280.51075768</v>
      </c>
      <c r="AN141" s="7">
        <v>997996034.86774957</v>
      </c>
      <c r="AO141" s="7">
        <v>928458201.13538337</v>
      </c>
      <c r="AP141" s="7">
        <v>912771283.59393561</v>
      </c>
      <c r="AQ141" s="7">
        <v>887295262.18416536</v>
      </c>
      <c r="AR141" s="7">
        <v>825706966.80202699</v>
      </c>
      <c r="AS141" s="7">
        <v>775780697.3029449</v>
      </c>
      <c r="AT141" s="7">
        <v>1157832935.8389902</v>
      </c>
      <c r="AU141" s="7">
        <v>1511236652.0190024</v>
      </c>
      <c r="AV141" s="7">
        <v>1682350941.5494318</v>
      </c>
      <c r="AW141" s="7">
        <v>1800105593.037466</v>
      </c>
      <c r="AX141" s="7">
        <v>1820597204.9909587</v>
      </c>
      <c r="AY141" s="7">
        <v>1868776303.1495786</v>
      </c>
      <c r="AZ141" s="7">
        <v>1864004707.4558694</v>
      </c>
      <c r="BA141" s="7">
        <v>2394097298.8559117</v>
      </c>
      <c r="BB141" s="7">
        <v>2791545696.3748469</v>
      </c>
      <c r="BC141" s="7">
        <v>2678243067.385066</v>
      </c>
      <c r="BD141" s="7">
        <v>2532392022.4702177</v>
      </c>
      <c r="BE141" s="7">
        <v>2520952363.3862357</v>
      </c>
      <c r="BF141" s="7">
        <v>2335194894.3494029</v>
      </c>
      <c r="BG141" s="7">
        <v>2199709488.8603902</v>
      </c>
    </row>
    <row r="142" spans="1:59" s="7" customFormat="1" x14ac:dyDescent="0.3">
      <c r="A142" s="7" t="s">
        <v>342</v>
      </c>
      <c r="B142" s="7" t="s">
        <v>63</v>
      </c>
      <c r="C142" s="7">
        <v>170979845073.9639</v>
      </c>
      <c r="D142" s="7">
        <v>157897117471.49728</v>
      </c>
      <c r="E142" s="7">
        <v>165672807263.0018</v>
      </c>
      <c r="F142" s="7">
        <v>179542381374.37445</v>
      </c>
      <c r="G142" s="7">
        <v>198102083149.2345</v>
      </c>
      <c r="H142" s="7">
        <v>220983861683.09061</v>
      </c>
      <c r="I142" s="7">
        <v>245370871142.50134</v>
      </c>
      <c r="J142" s="7">
        <v>247715542170.45816</v>
      </c>
      <c r="K142" s="7">
        <v>253063863707.23926</v>
      </c>
      <c r="L142" s="7">
        <v>282834183613.33093</v>
      </c>
      <c r="M142" s="7">
        <v>321365341343.43707</v>
      </c>
      <c r="N142" s="7">
        <v>357842303915.35779</v>
      </c>
      <c r="O142" s="7">
        <v>410662879574.60278</v>
      </c>
      <c r="P142" s="7">
        <v>521687954573.14221</v>
      </c>
      <c r="Q142" s="7">
        <v>614358488985.02344</v>
      </c>
      <c r="R142" s="7">
        <v>675062859972.60779</v>
      </c>
      <c r="S142" s="7">
        <v>736553700656.7821</v>
      </c>
      <c r="T142" s="7">
        <v>854920620846.94568</v>
      </c>
      <c r="U142" s="7">
        <v>890798665852.84497</v>
      </c>
      <c r="V142" s="7">
        <v>1064378208761.1454</v>
      </c>
      <c r="W142" s="7">
        <v>1206585272361.8022</v>
      </c>
      <c r="X142" s="7">
        <v>1279073781107.3384</v>
      </c>
      <c r="Y142" s="7">
        <v>1308692614531.4407</v>
      </c>
      <c r="Z142" s="7">
        <v>1210824718511.094</v>
      </c>
      <c r="AA142" s="7">
        <v>1274947279694.7361</v>
      </c>
      <c r="AB142" s="7">
        <v>1362593299081.8679</v>
      </c>
      <c r="AC142" s="7">
        <v>1449305917570.3159</v>
      </c>
      <c r="AD142" s="7">
        <v>1527784692368.3955</v>
      </c>
      <c r="AE142" s="7">
        <v>1682824252033.9919</v>
      </c>
      <c r="AF142" s="7">
        <v>1907361656344.4944</v>
      </c>
      <c r="AG142" s="7">
        <v>2027228504445.9414</v>
      </c>
      <c r="AH142" s="7">
        <v>2230277776733.1816</v>
      </c>
      <c r="AI142" s="7">
        <v>2079905733073.905</v>
      </c>
      <c r="AJ142" s="7">
        <v>2155921522718.8159</v>
      </c>
      <c r="AK142" s="7">
        <v>2468839439581.459</v>
      </c>
      <c r="AL142" s="7">
        <v>3032807637402.4658</v>
      </c>
      <c r="AM142" s="7">
        <v>3325672520186.7822</v>
      </c>
      <c r="AN142" s="7">
        <v>3480271526799.4287</v>
      </c>
      <c r="AO142" s="7">
        <v>3351316496793.3936</v>
      </c>
      <c r="AP142" s="7">
        <v>3096106155278.543</v>
      </c>
      <c r="AQ142" s="7">
        <v>3403220871569.6323</v>
      </c>
      <c r="AR142" s="7">
        <v>3517771165279.4961</v>
      </c>
      <c r="AS142" s="7">
        <v>3726423658039.1792</v>
      </c>
      <c r="AT142" s="7">
        <v>4249229360525.0854</v>
      </c>
      <c r="AU142" s="7">
        <v>5107490953938.249</v>
      </c>
      <c r="AV142" s="7">
        <v>6161761848491.4521</v>
      </c>
      <c r="AW142" s="7">
        <v>7436786145930.8623</v>
      </c>
      <c r="AX142" s="7">
        <v>9366206750680.4375</v>
      </c>
      <c r="AY142" s="7">
        <v>11644623652337.063</v>
      </c>
      <c r="AZ142" s="7">
        <v>11256631747607.047</v>
      </c>
      <c r="BA142" s="7">
        <v>13512634934737.66</v>
      </c>
      <c r="BB142" s="7">
        <v>16461624017477.947</v>
      </c>
      <c r="BC142" s="7">
        <v>17588592849125.434</v>
      </c>
      <c r="BD142" s="7">
        <v>18943439046638.859</v>
      </c>
      <c r="BE142" s="7">
        <v>19696765773148.469</v>
      </c>
      <c r="BF142" s="7">
        <v>18442948160913.191</v>
      </c>
      <c r="BG142" s="7">
        <v>18428970598744.805</v>
      </c>
    </row>
    <row r="143" spans="1:59" s="7" customFormat="1" x14ac:dyDescent="0.3">
      <c r="A143" s="7" t="s">
        <v>344</v>
      </c>
      <c r="B143" s="7" t="s">
        <v>63</v>
      </c>
      <c r="AL143" s="7">
        <v>7870782260.5169792</v>
      </c>
      <c r="AM143" s="7">
        <v>8385109020.2848501</v>
      </c>
      <c r="AN143" s="7">
        <v>10120274492.878721</v>
      </c>
      <c r="AO143" s="7">
        <v>11240360897.712559</v>
      </c>
      <c r="AP143" s="7">
        <v>10972878636.167458</v>
      </c>
      <c r="AQ143" s="7">
        <v>11539211480.362537</v>
      </c>
      <c r="AR143" s="7">
        <v>12252498921.018559</v>
      </c>
      <c r="AS143" s="7">
        <v>14278357283.741899</v>
      </c>
      <c r="AT143" s="7">
        <v>18802576988.155666</v>
      </c>
      <c r="AU143" s="7">
        <v>22649930576.254345</v>
      </c>
      <c r="AV143" s="7">
        <v>26125575942.28138</v>
      </c>
      <c r="AW143" s="7">
        <v>30216060233.404442</v>
      </c>
      <c r="AX143" s="7">
        <v>39738180076.628349</v>
      </c>
      <c r="AY143" s="7">
        <v>47850551148.836525</v>
      </c>
      <c r="AZ143" s="7">
        <v>37440673477.898247</v>
      </c>
      <c r="BA143" s="7">
        <v>37120517693.86219</v>
      </c>
      <c r="BB143" s="7">
        <v>43476878139.25769</v>
      </c>
      <c r="BC143" s="7">
        <v>42847900765.806458</v>
      </c>
      <c r="BD143" s="7">
        <v>46473646001.567192</v>
      </c>
      <c r="BE143" s="7">
        <v>48545251795.561035</v>
      </c>
      <c r="BF143" s="7">
        <v>41402022148.205315</v>
      </c>
      <c r="BG143" s="7">
        <v>42738875963.370308</v>
      </c>
    </row>
    <row r="144" spans="1:59" s="7" customFormat="1" x14ac:dyDescent="0.3">
      <c r="A144" s="7" t="s">
        <v>346</v>
      </c>
      <c r="B144" s="7" t="s">
        <v>63</v>
      </c>
      <c r="C144" s="7">
        <v>703925705.94295776</v>
      </c>
      <c r="D144" s="7">
        <v>704145671.35021305</v>
      </c>
      <c r="E144" s="7">
        <v>741509480.7962842</v>
      </c>
      <c r="F144" s="7">
        <v>791140595.77275527</v>
      </c>
      <c r="G144" s="7">
        <v>903158753.94362235</v>
      </c>
      <c r="H144" s="7">
        <v>921600736.30402601</v>
      </c>
      <c r="I144" s="7">
        <v>968440149.47095072</v>
      </c>
      <c r="J144" s="7">
        <v>974721762.53532672</v>
      </c>
      <c r="K144" s="7">
        <v>1066447130.8205178</v>
      </c>
      <c r="L144" s="7">
        <v>1234878980.5019953</v>
      </c>
      <c r="M144" s="7">
        <v>1509155062.5252118</v>
      </c>
      <c r="N144" s="7">
        <v>1572310771.7705324</v>
      </c>
      <c r="O144" s="7">
        <v>1968733021.7211988</v>
      </c>
      <c r="P144" s="7">
        <v>2701874663.6307182</v>
      </c>
      <c r="Q144" s="7">
        <v>3295861019.0555096</v>
      </c>
      <c r="R144" s="7">
        <v>3233431611.2756391</v>
      </c>
      <c r="S144" s="7">
        <v>3544268025.0783701</v>
      </c>
      <c r="T144" s="7">
        <v>3922895891.9527297</v>
      </c>
      <c r="U144" s="7">
        <v>4884869091.8406563</v>
      </c>
      <c r="V144" s="7">
        <v>5711457760.0440283</v>
      </c>
      <c r="W144" s="7">
        <v>6232005655.9525452</v>
      </c>
      <c r="X144" s="7">
        <v>5231808670.1434164</v>
      </c>
      <c r="Y144" s="7">
        <v>4764549532.0501499</v>
      </c>
      <c r="Z144" s="7">
        <v>4683697830.374753</v>
      </c>
      <c r="AA144" s="7">
        <v>4594891580.5640888</v>
      </c>
      <c r="AB144" s="7">
        <v>4738559684.7611933</v>
      </c>
      <c r="AC144" s="7">
        <v>6921264132.2015533</v>
      </c>
      <c r="AD144" s="7">
        <v>8614215559.1572132</v>
      </c>
      <c r="AE144" s="7">
        <v>9750161053.2089958</v>
      </c>
      <c r="AF144" s="7">
        <v>10391504709.254709</v>
      </c>
      <c r="AG144" s="7">
        <v>13229247947.851278</v>
      </c>
      <c r="AH144" s="7">
        <v>14321878795.038393</v>
      </c>
      <c r="AI144" s="7">
        <v>16065740777.917189</v>
      </c>
      <c r="AJ144" s="7">
        <v>16486900186.567163</v>
      </c>
      <c r="AK144" s="7">
        <v>18325791415.481071</v>
      </c>
      <c r="AL144" s="7">
        <v>21588170498.08429</v>
      </c>
      <c r="AM144" s="7">
        <v>21776609771.986969</v>
      </c>
      <c r="AN144" s="7">
        <v>19731912494.361748</v>
      </c>
      <c r="AO144" s="7">
        <v>20209122027.117138</v>
      </c>
      <c r="AP144" s="7">
        <v>22235929043.255913</v>
      </c>
      <c r="AQ144" s="7">
        <v>21263514833.241203</v>
      </c>
      <c r="AR144" s="7">
        <v>21272418791.946308</v>
      </c>
      <c r="AS144" s="7">
        <v>23616328816.111423</v>
      </c>
      <c r="AT144" s="7">
        <v>29557325056.433407</v>
      </c>
      <c r="AU144" s="7">
        <v>34685281847.529175</v>
      </c>
      <c r="AV144" s="7">
        <v>37347394602.661362</v>
      </c>
      <c r="AW144" s="7">
        <v>42414308116.923851</v>
      </c>
      <c r="AX144" s="7">
        <v>50888134410.073914</v>
      </c>
      <c r="AY144" s="7">
        <v>55849686538.743225</v>
      </c>
      <c r="AZ144" s="7">
        <v>51370543206.446236</v>
      </c>
      <c r="BA144" s="7">
        <v>53212476812.295677</v>
      </c>
      <c r="BB144" s="7">
        <v>60004630234.413452</v>
      </c>
      <c r="BC144" s="7">
        <v>56677961787.071655</v>
      </c>
      <c r="BD144" s="7">
        <v>61808178300.135178</v>
      </c>
      <c r="BE144" s="7">
        <v>66298060521.758583</v>
      </c>
      <c r="BF144" s="7">
        <v>58048242436.061073</v>
      </c>
      <c r="BG144" s="7">
        <v>59947781147.477562</v>
      </c>
    </row>
    <row r="145" spans="1:59" s="7" customFormat="1" x14ac:dyDescent="0.3">
      <c r="A145" s="7" t="s">
        <v>348</v>
      </c>
      <c r="B145" s="7" t="s">
        <v>63</v>
      </c>
      <c r="AL145" s="7">
        <v>5788368511.1237879</v>
      </c>
      <c r="AM145" s="7">
        <v>5970044665.6457376</v>
      </c>
      <c r="AN145" s="7">
        <v>6525676264.2148561</v>
      </c>
      <c r="AO145" s="7">
        <v>7174985106.6364822</v>
      </c>
      <c r="AP145" s="7">
        <v>7533187605.0924816</v>
      </c>
      <c r="AQ145" s="7">
        <v>7937758980.3012743</v>
      </c>
      <c r="AR145" s="7">
        <v>8350252966.1965532</v>
      </c>
      <c r="AS145" s="7">
        <v>9546441564.3474293</v>
      </c>
      <c r="AT145" s="7">
        <v>11748433157.053253</v>
      </c>
      <c r="AU145" s="7">
        <v>14373269155.717443</v>
      </c>
      <c r="AV145" s="7">
        <v>16922504044.803984</v>
      </c>
      <c r="AW145" s="7">
        <v>21447021570.102833</v>
      </c>
      <c r="AX145" s="7">
        <v>30901399261.386951</v>
      </c>
      <c r="AY145" s="7">
        <v>35596016664.230377</v>
      </c>
      <c r="AZ145" s="7">
        <v>26169854045.037529</v>
      </c>
      <c r="BA145" s="7">
        <v>23757368290.09552</v>
      </c>
      <c r="BB145" s="7">
        <v>28223552824.750847</v>
      </c>
      <c r="BC145" s="7">
        <v>28119996053.251122</v>
      </c>
      <c r="BD145" s="7">
        <v>30254571077.672634</v>
      </c>
      <c r="BE145" s="7">
        <v>31352249349.571217</v>
      </c>
      <c r="BF145" s="7">
        <v>27026037600.339222</v>
      </c>
      <c r="BG145" s="7">
        <v>27677391316.340458</v>
      </c>
    </row>
    <row r="146" spans="1:59" s="7" customFormat="1" x14ac:dyDescent="0.3">
      <c r="A146" s="7" t="s">
        <v>350</v>
      </c>
      <c r="B146" s="7" t="s">
        <v>63</v>
      </c>
      <c r="Y146" s="7">
        <v>1130457130.0073886</v>
      </c>
      <c r="Z146" s="7">
        <v>1121486562.52512</v>
      </c>
      <c r="AA146" s="7">
        <v>1292297736.2388461</v>
      </c>
      <c r="AB146" s="7">
        <v>1348827324.0986147</v>
      </c>
      <c r="AC146" s="7">
        <v>1517496131.3832178</v>
      </c>
      <c r="AD146" s="7">
        <v>1941246972.4587381</v>
      </c>
      <c r="AE146" s="7">
        <v>2269233639.2806506</v>
      </c>
      <c r="AF146" s="7">
        <v>2683254708.1741128</v>
      </c>
      <c r="AG146" s="7">
        <v>3220920084.7774587</v>
      </c>
      <c r="AH146" s="7">
        <v>3735117374.4112535</v>
      </c>
      <c r="AI146" s="7">
        <v>4879018601.9091101</v>
      </c>
      <c r="AJ146" s="7">
        <v>5625533410.3117628</v>
      </c>
      <c r="AK146" s="7">
        <v>6265844252.1010513</v>
      </c>
      <c r="AL146" s="7">
        <v>6996034036.9989204</v>
      </c>
      <c r="AM146" s="7">
        <v>7122539666.599719</v>
      </c>
      <c r="AN146" s="7">
        <v>7211264780.008276</v>
      </c>
      <c r="AO146" s="7">
        <v>6742367273.2741766</v>
      </c>
      <c r="AP146" s="7">
        <v>6490571703.8501482</v>
      </c>
      <c r="AQ146" s="7">
        <v>6720492405.8361053</v>
      </c>
      <c r="AR146" s="7">
        <v>6811227982.8219328</v>
      </c>
      <c r="AS146" s="7">
        <v>7322677820.101079</v>
      </c>
      <c r="AT146" s="7">
        <v>8195033162.1203804</v>
      </c>
      <c r="AU146" s="7">
        <v>10585624890.927675</v>
      </c>
      <c r="AV146" s="7">
        <v>12092222041.91684</v>
      </c>
      <c r="AW146" s="7">
        <v>14789661809.183392</v>
      </c>
      <c r="AX146" s="7">
        <v>18340447242.997051</v>
      </c>
      <c r="AY146" s="7">
        <v>20917444919.639408</v>
      </c>
      <c r="AZ146" s="7">
        <v>21475520709.392181</v>
      </c>
      <c r="BA146" s="7">
        <v>28123640998.725349</v>
      </c>
      <c r="BB146" s="7">
        <v>36709860068.344513</v>
      </c>
      <c r="BC146" s="7">
        <v>43031577366.425125</v>
      </c>
      <c r="BD146" s="7">
        <v>51552075901.51828</v>
      </c>
      <c r="BE146" s="7">
        <v>55347998647.819611</v>
      </c>
      <c r="BF146" s="7">
        <v>45415278647.463997</v>
      </c>
      <c r="BG146" s="7">
        <v>44802641829.926506</v>
      </c>
    </row>
    <row r="147" spans="1:59" s="7" customFormat="1" x14ac:dyDescent="0.3">
      <c r="A147" s="7" t="s">
        <v>352</v>
      </c>
      <c r="B147" s="7" t="s">
        <v>63</v>
      </c>
    </row>
    <row r="148" spans="1:59" s="7" customFormat="1" x14ac:dyDescent="0.3">
      <c r="A148" s="7" t="s">
        <v>354</v>
      </c>
      <c r="B148" s="7" t="s">
        <v>63</v>
      </c>
      <c r="C148" s="7">
        <v>2037150716.3323781</v>
      </c>
      <c r="D148" s="7">
        <v>2025689536.6070545</v>
      </c>
      <c r="E148" s="7">
        <v>2379606422.2902875</v>
      </c>
      <c r="F148" s="7">
        <v>2657247327.3391957</v>
      </c>
      <c r="G148" s="7">
        <v>2798339768.7975497</v>
      </c>
      <c r="H148" s="7">
        <v>2948325264.3019462</v>
      </c>
      <c r="I148" s="7">
        <v>2876395613.0817113</v>
      </c>
      <c r="J148" s="7">
        <v>3046339294.5361128</v>
      </c>
      <c r="K148" s="7">
        <v>3271415867.9972329</v>
      </c>
      <c r="L148" s="7">
        <v>3651615453.0184765</v>
      </c>
      <c r="M148" s="7">
        <v>3956328426.044857</v>
      </c>
      <c r="N148" s="7">
        <v>4356633663.3663378</v>
      </c>
      <c r="O148" s="7">
        <v>5074117544.7748222</v>
      </c>
      <c r="P148" s="7">
        <v>6242177798.3393793</v>
      </c>
      <c r="Q148" s="7">
        <v>7675408485.5142117</v>
      </c>
      <c r="R148" s="7">
        <v>8984824182.6033306</v>
      </c>
      <c r="S148" s="7">
        <v>9584323309.121357</v>
      </c>
      <c r="T148" s="7">
        <v>11049896742.388914</v>
      </c>
      <c r="U148" s="7">
        <v>13236854105.167162</v>
      </c>
      <c r="V148" s="7">
        <v>15912133569.285221</v>
      </c>
      <c r="W148" s="7">
        <v>21728770055.377739</v>
      </c>
      <c r="X148" s="7">
        <v>17788171722.444561</v>
      </c>
      <c r="Y148" s="7">
        <v>17692341358.127178</v>
      </c>
      <c r="Z148" s="7">
        <v>16251460689.325441</v>
      </c>
      <c r="AA148" s="7">
        <v>14824728528.46036</v>
      </c>
      <c r="AB148" s="7">
        <v>14991283215.740831</v>
      </c>
      <c r="AC148" s="7">
        <v>19462175321.822414</v>
      </c>
      <c r="AD148" s="7">
        <v>21765261041.726482</v>
      </c>
      <c r="AE148" s="7">
        <v>25705296183.503674</v>
      </c>
      <c r="AF148" s="7">
        <v>26314220188.025726</v>
      </c>
      <c r="AG148" s="7">
        <v>30180108561.930531</v>
      </c>
      <c r="AH148" s="7">
        <v>32285388165.299889</v>
      </c>
      <c r="AI148" s="7">
        <v>33711069430.780041</v>
      </c>
      <c r="AJ148" s="7">
        <v>31655473663.834824</v>
      </c>
      <c r="AK148" s="7">
        <v>35604137422.579597</v>
      </c>
      <c r="AL148" s="7">
        <v>39030285468.384079</v>
      </c>
      <c r="AM148" s="7">
        <v>43161452678.438255</v>
      </c>
      <c r="AN148" s="7">
        <v>39147844526.083763</v>
      </c>
      <c r="AO148" s="7">
        <v>41806219378.618134</v>
      </c>
      <c r="AP148" s="7">
        <v>41632027599.853127</v>
      </c>
      <c r="AQ148" s="7">
        <v>38857251336.34481</v>
      </c>
      <c r="AR148" s="7">
        <v>39459581217.375916</v>
      </c>
      <c r="AS148" s="7">
        <v>42236836820.615189</v>
      </c>
      <c r="AT148" s="7">
        <v>52064058833.97393</v>
      </c>
      <c r="AU148" s="7">
        <v>59626020162.381599</v>
      </c>
      <c r="AV148" s="7">
        <v>62343022650.874222</v>
      </c>
      <c r="AW148" s="7">
        <v>68640825480.922279</v>
      </c>
      <c r="AX148" s="7">
        <v>79041294874.455292</v>
      </c>
      <c r="AY148" s="7">
        <v>92507257783.569672</v>
      </c>
      <c r="AZ148" s="7">
        <v>92897320375.817596</v>
      </c>
      <c r="BA148" s="7">
        <v>93216746661.597672</v>
      </c>
      <c r="BB148" s="7">
        <v>101370474295.10872</v>
      </c>
      <c r="BC148" s="7">
        <v>98266306615.363235</v>
      </c>
      <c r="BD148" s="7">
        <v>106825649872.10754</v>
      </c>
      <c r="BE148" s="7">
        <v>109881398474.95331</v>
      </c>
      <c r="BF148" s="7">
        <v>100593283696.73196</v>
      </c>
      <c r="BG148" s="7">
        <v>101445004812.64339</v>
      </c>
    </row>
    <row r="149" spans="1:59" s="7" customFormat="1" x14ac:dyDescent="0.3">
      <c r="A149" s="7" t="s">
        <v>356</v>
      </c>
      <c r="B149" s="7" t="s">
        <v>63</v>
      </c>
      <c r="M149" s="7">
        <v>293073868.02322143</v>
      </c>
      <c r="N149" s="7">
        <v>327651487.96275675</v>
      </c>
      <c r="O149" s="7">
        <v>402460333.23763728</v>
      </c>
      <c r="P149" s="7">
        <v>523552815.11912727</v>
      </c>
      <c r="Q149" s="7">
        <v>563939670.70441937</v>
      </c>
      <c r="R149" s="7">
        <v>711922994.22554493</v>
      </c>
      <c r="S149" s="7">
        <v>735339911.93506515</v>
      </c>
      <c r="T149" s="7">
        <v>811250927.38899815</v>
      </c>
      <c r="U149" s="7">
        <v>1000535735.3875107</v>
      </c>
      <c r="V149" s="7">
        <v>1209898293.4637191</v>
      </c>
      <c r="W149" s="7">
        <v>1378130995.659126</v>
      </c>
      <c r="X149" s="7">
        <v>1205166025.5159183</v>
      </c>
      <c r="Y149" s="7">
        <v>1143229071.7794309</v>
      </c>
      <c r="Z149" s="7">
        <v>1092551781.0148635</v>
      </c>
      <c r="AA149" s="7">
        <v>1037314956.2508339</v>
      </c>
      <c r="AB149" s="7">
        <v>1082851076.5215755</v>
      </c>
      <c r="AC149" s="7">
        <v>1515209588.2377975</v>
      </c>
      <c r="AD149" s="7">
        <v>1839095595.2565525</v>
      </c>
      <c r="AE149" s="7">
        <v>2000674667.0826108</v>
      </c>
      <c r="AF149" s="7">
        <v>2010116851.2028396</v>
      </c>
      <c r="AG149" s="7">
        <v>2481316053.8531604</v>
      </c>
      <c r="AH149" s="7">
        <v>2480497547.8488088</v>
      </c>
      <c r="AI149" s="7">
        <v>2737066955.9126616</v>
      </c>
      <c r="AJ149" s="7">
        <v>2574439973.1738749</v>
      </c>
      <c r="AK149" s="7">
        <v>2720297738.9390364</v>
      </c>
      <c r="AL149" s="7">
        <v>3130270918.7906127</v>
      </c>
      <c r="AM149" s="7">
        <v>3137848783.0840411</v>
      </c>
      <c r="AN149" s="7">
        <v>2840182191.7710547</v>
      </c>
      <c r="AO149" s="7">
        <v>2934578788.8647819</v>
      </c>
      <c r="AP149" s="7">
        <v>2906009307.6650968</v>
      </c>
      <c r="AQ149" s="7">
        <v>2647883820.1862526</v>
      </c>
      <c r="AR149" s="7">
        <v>2671401082.76436</v>
      </c>
      <c r="AS149" s="7">
        <v>2905973022.1745992</v>
      </c>
      <c r="AT149" s="7">
        <v>3588988600.7029438</v>
      </c>
      <c r="AU149" s="7">
        <v>4110348444.4941115</v>
      </c>
      <c r="AV149" s="7">
        <v>4280072625.9762225</v>
      </c>
      <c r="AW149" s="7">
        <v>4663488363.0976982</v>
      </c>
      <c r="AX149" s="7">
        <v>5974371695.9504538</v>
      </c>
      <c r="AY149" s="7">
        <v>6919241412.0936451</v>
      </c>
      <c r="AZ149" s="7">
        <v>5557245122.3157635</v>
      </c>
      <c r="BA149" s="7">
        <v>5350674803.338583</v>
      </c>
      <c r="BB149" s="7">
        <v>6074884388.5893745</v>
      </c>
    </row>
    <row r="150" spans="1:59" s="7" customFormat="1" x14ac:dyDescent="0.3">
      <c r="A150" s="7" t="s">
        <v>358</v>
      </c>
      <c r="B150" s="7" t="s">
        <v>63</v>
      </c>
      <c r="AL150" s="7">
        <v>1752975841.3591602</v>
      </c>
      <c r="AM150" s="7">
        <v>1695130456.5217392</v>
      </c>
      <c r="AN150" s="7">
        <v>1930071406.9264069</v>
      </c>
      <c r="AO150" s="7">
        <v>1639497206.7039106</v>
      </c>
      <c r="AP150" s="7">
        <v>1170785047.7946067</v>
      </c>
      <c r="AQ150" s="7">
        <v>1288429150.5139382</v>
      </c>
      <c r="AR150" s="7">
        <v>1480656884.3846178</v>
      </c>
      <c r="AS150" s="7">
        <v>1661818168.4226036</v>
      </c>
      <c r="AT150" s="7">
        <v>1980901553.5122573</v>
      </c>
      <c r="AU150" s="7">
        <v>2598231467.4367104</v>
      </c>
      <c r="AV150" s="7">
        <v>2988338439.3155336</v>
      </c>
      <c r="AW150" s="7">
        <v>3408272498.1151619</v>
      </c>
      <c r="AX150" s="7">
        <v>4401154128.1229658</v>
      </c>
      <c r="AY150" s="7">
        <v>6054806100.8468046</v>
      </c>
      <c r="AZ150" s="7">
        <v>5439422031.3962708</v>
      </c>
      <c r="BA150" s="7">
        <v>5811604051.96737</v>
      </c>
      <c r="BB150" s="7">
        <v>7015206498.2195482</v>
      </c>
      <c r="BC150" s="7">
        <v>7284686576.2835016</v>
      </c>
      <c r="BD150" s="7">
        <v>7985349731.4647093</v>
      </c>
      <c r="BE150" s="7">
        <v>7983271110.6044626</v>
      </c>
      <c r="BF150" s="7">
        <v>6512899540.3459358</v>
      </c>
      <c r="BG150" s="7">
        <v>6749515654.6441946</v>
      </c>
    </row>
    <row r="151" spans="1:59" s="7" customFormat="1" x14ac:dyDescent="0.3">
      <c r="A151" s="7" t="s">
        <v>360</v>
      </c>
      <c r="B151" s="7" t="s">
        <v>63</v>
      </c>
      <c r="C151" s="7">
        <v>673081724.075966</v>
      </c>
      <c r="D151" s="7">
        <v>699161943.85673332</v>
      </c>
      <c r="E151" s="7">
        <v>739286906.85116255</v>
      </c>
      <c r="F151" s="7">
        <v>759345862.97092938</v>
      </c>
      <c r="G151" s="7">
        <v>802482182.92376816</v>
      </c>
      <c r="H151" s="7">
        <v>833563472.16191125</v>
      </c>
      <c r="I151" s="7">
        <v>900264583.68772936</v>
      </c>
      <c r="J151" s="7">
        <v>956436931.14184177</v>
      </c>
      <c r="K151" s="7">
        <v>1031669636.3606161</v>
      </c>
      <c r="L151" s="7">
        <v>1056391054.5379362</v>
      </c>
      <c r="M151" s="7">
        <v>1111859569.7706633</v>
      </c>
      <c r="N151" s="7">
        <v>1199507629.9922199</v>
      </c>
      <c r="O151" s="7">
        <v>1341590681.5859952</v>
      </c>
      <c r="P151" s="7">
        <v>1653062347.3637757</v>
      </c>
      <c r="Q151" s="7">
        <v>1917508190.0468938</v>
      </c>
      <c r="R151" s="7">
        <v>2283049233.2858095</v>
      </c>
      <c r="S151" s="7">
        <v>2181844193.9238834</v>
      </c>
      <c r="T151" s="7">
        <v>2358930406.4289641</v>
      </c>
      <c r="U151" s="7">
        <v>2669755115.5037217</v>
      </c>
      <c r="V151" s="7">
        <v>3463565881.4221516</v>
      </c>
      <c r="W151" s="7">
        <v>4042139901.3637924</v>
      </c>
      <c r="X151" s="7">
        <v>3594868208.4166441</v>
      </c>
      <c r="Y151" s="7">
        <v>3526198070.0978889</v>
      </c>
      <c r="Z151" s="7">
        <v>3511573991.8960633</v>
      </c>
      <c r="AA151" s="7">
        <v>2939485471.5009732</v>
      </c>
      <c r="AB151" s="7">
        <v>2857889712.4808016</v>
      </c>
      <c r="AC151" s="7">
        <v>3258288890.5864687</v>
      </c>
      <c r="AD151" s="7">
        <v>2565634382.2872853</v>
      </c>
      <c r="AE151" s="7">
        <v>2442507588.3846788</v>
      </c>
      <c r="AF151" s="7">
        <v>2498059014.7729487</v>
      </c>
      <c r="AG151" s="7">
        <v>3081479800.2873468</v>
      </c>
      <c r="AH151" s="7">
        <v>2653141958.5258479</v>
      </c>
      <c r="AI151" s="7">
        <v>3024459564.321569</v>
      </c>
      <c r="AJ151" s="7">
        <v>3370842210.9095469</v>
      </c>
      <c r="AK151" s="7">
        <v>2977040722.4705734</v>
      </c>
      <c r="AL151" s="7">
        <v>3159901231.9746795</v>
      </c>
      <c r="AM151" s="7">
        <v>3995028592.7872233</v>
      </c>
      <c r="AN151" s="7">
        <v>3545776697.1210904</v>
      </c>
      <c r="AO151" s="7">
        <v>3738704467.5187821</v>
      </c>
      <c r="AP151" s="7">
        <v>3717515282.5331903</v>
      </c>
      <c r="AQ151" s="7">
        <v>3877673539.0908375</v>
      </c>
      <c r="AR151" s="7">
        <v>4529575347.5680485</v>
      </c>
      <c r="AS151" s="7">
        <v>4397254607.6116419</v>
      </c>
      <c r="AT151" s="7">
        <v>5474030080.2445107</v>
      </c>
      <c r="AU151" s="7">
        <v>4363934494.3740501</v>
      </c>
      <c r="AV151" s="7">
        <v>5039293030.8236675</v>
      </c>
      <c r="AW151" s="7">
        <v>5515884348.5490398</v>
      </c>
      <c r="AX151" s="7">
        <v>7342923489.0961609</v>
      </c>
      <c r="AY151" s="7">
        <v>9413002920.9700832</v>
      </c>
      <c r="AZ151" s="7">
        <v>8550363974.7924261</v>
      </c>
      <c r="BA151" s="7">
        <v>8729936135.744873</v>
      </c>
      <c r="BB151" s="7">
        <v>9892702357.566906</v>
      </c>
      <c r="BC151" s="7">
        <v>9919780071.2876415</v>
      </c>
      <c r="BD151" s="7">
        <v>10601690871.761122</v>
      </c>
      <c r="BE151" s="7">
        <v>10673516672.666443</v>
      </c>
      <c r="BF151" s="7">
        <v>9738652322.1700115</v>
      </c>
      <c r="BG151" s="7">
        <v>9990653078.1949749</v>
      </c>
    </row>
    <row r="152" spans="1:59" s="7" customFormat="1" x14ac:dyDescent="0.3">
      <c r="A152" s="7" t="s">
        <v>362</v>
      </c>
      <c r="B152" s="7" t="s">
        <v>63</v>
      </c>
      <c r="W152" s="7">
        <v>42463576.158940397</v>
      </c>
      <c r="X152" s="7">
        <v>44781456.953642383</v>
      </c>
      <c r="Y152" s="7">
        <v>47935843.793584377</v>
      </c>
      <c r="Z152" s="7">
        <v>57829787.234042548</v>
      </c>
      <c r="AA152" s="7">
        <v>109503546.09929079</v>
      </c>
      <c r="AB152" s="7">
        <v>127154929.57746479</v>
      </c>
      <c r="AC152" s="7">
        <v>141902097.90209788</v>
      </c>
      <c r="AD152" s="7">
        <v>141268980.47722343</v>
      </c>
      <c r="AE152" s="7">
        <v>168610478.35990891</v>
      </c>
      <c r="AF152" s="7">
        <v>189535398.2300885</v>
      </c>
      <c r="AG152" s="7">
        <v>215089005.23560205</v>
      </c>
      <c r="AH152" s="7">
        <v>244468292.68292686</v>
      </c>
      <c r="AI152" s="7">
        <v>284853358.56196785</v>
      </c>
      <c r="AJ152" s="7">
        <v>322326642.33576638</v>
      </c>
      <c r="AK152" s="7">
        <v>355884383.08886969</v>
      </c>
      <c r="AL152" s="7">
        <v>398988954.97026342</v>
      </c>
      <c r="AM152" s="7">
        <v>450382327.95242143</v>
      </c>
      <c r="AN152" s="7">
        <v>508223602.3789295</v>
      </c>
      <c r="AO152" s="7">
        <v>540096397.6210705</v>
      </c>
      <c r="AP152" s="7">
        <v>589239753.61087513</v>
      </c>
      <c r="AQ152" s="7">
        <v>624337145.28462195</v>
      </c>
      <c r="AR152" s="7">
        <v>870179738.56209147</v>
      </c>
      <c r="AS152" s="7">
        <v>897031250</v>
      </c>
      <c r="AT152" s="7">
        <v>1043403343.75</v>
      </c>
      <c r="AU152" s="7">
        <v>1202240023.4375</v>
      </c>
      <c r="AV152" s="7">
        <v>1119806500</v>
      </c>
      <c r="AW152" s="7">
        <v>1474698125</v>
      </c>
      <c r="AX152" s="7">
        <v>1745998937.5</v>
      </c>
      <c r="AY152" s="7">
        <v>2109960937.5</v>
      </c>
      <c r="AZ152" s="7">
        <v>2149257812.5</v>
      </c>
      <c r="BA152" s="7">
        <v>2323401757.8125</v>
      </c>
      <c r="BB152" s="7">
        <v>2449576516.9154911</v>
      </c>
      <c r="BC152" s="7">
        <v>2518312129.0221806</v>
      </c>
      <c r="BD152" s="7">
        <v>2795147949.7875276</v>
      </c>
      <c r="BE152" s="7">
        <v>3094197810.199995</v>
      </c>
      <c r="BF152" s="7">
        <v>3435244658.7662611</v>
      </c>
      <c r="BG152" s="7">
        <v>3591112750.839385</v>
      </c>
    </row>
    <row r="153" spans="1:59" s="7" customFormat="1" x14ac:dyDescent="0.3">
      <c r="A153" s="7" t="s">
        <v>364</v>
      </c>
      <c r="B153" s="7" t="s">
        <v>63</v>
      </c>
      <c r="K153" s="7">
        <v>32544887124.715015</v>
      </c>
      <c r="L153" s="7">
        <v>36324978697.322136</v>
      </c>
      <c r="M153" s="7">
        <v>40541253687.15123</v>
      </c>
      <c r="N153" s="7">
        <v>46837776480.696518</v>
      </c>
      <c r="O153" s="7">
        <v>57004801533.169121</v>
      </c>
      <c r="P153" s="7">
        <v>76859486837.655518</v>
      </c>
      <c r="Q153" s="7">
        <v>140509090225.56085</v>
      </c>
      <c r="R153" s="7">
        <v>153634644912.12524</v>
      </c>
      <c r="S153" s="7">
        <v>191078602015.35965</v>
      </c>
      <c r="T153" s="7">
        <v>221864632728.16315</v>
      </c>
      <c r="U153" s="7">
        <v>235765780535.39835</v>
      </c>
      <c r="V153" s="7">
        <v>308143991726.13989</v>
      </c>
      <c r="W153" s="7">
        <v>399635706600.82025</v>
      </c>
      <c r="X153" s="7">
        <v>413100094747.12384</v>
      </c>
      <c r="Y153" s="7">
        <v>410711932256.05536</v>
      </c>
      <c r="Z153" s="7">
        <v>416988855437.43524</v>
      </c>
      <c r="AA153" s="7">
        <v>422997945987.70398</v>
      </c>
      <c r="AB153" s="7">
        <v>429106552157.99152</v>
      </c>
      <c r="AC153" s="7">
        <v>438374928771.12982</v>
      </c>
      <c r="AD153" s="7">
        <v>405957775183.96002</v>
      </c>
      <c r="AE153" s="7">
        <v>402886867149.28937</v>
      </c>
      <c r="AF153" s="7">
        <v>415650066556.61035</v>
      </c>
      <c r="AG153" s="7">
        <v>544628789841.34625</v>
      </c>
      <c r="AH153" s="7">
        <v>545480411372.98291</v>
      </c>
      <c r="AI153" s="7">
        <v>593377600004.87109</v>
      </c>
      <c r="AJ153" s="7">
        <v>597234481572.26843</v>
      </c>
      <c r="AK153" s="7">
        <v>621835421140.16541</v>
      </c>
      <c r="AL153" s="7">
        <v>708396338042.24414</v>
      </c>
      <c r="AM153" s="7">
        <v>802232077700.63342</v>
      </c>
      <c r="AN153" s="7">
        <v>832583629107.31262</v>
      </c>
      <c r="AO153" s="7">
        <v>809335180977.75916</v>
      </c>
      <c r="AP153" s="7">
        <v>866997519336.95972</v>
      </c>
      <c r="AQ153" s="7">
        <v>967123025893.84741</v>
      </c>
      <c r="AR153" s="7">
        <v>970705165852.0752</v>
      </c>
      <c r="AS153" s="7">
        <v>966886322034.27344</v>
      </c>
      <c r="AT153" s="7">
        <v>1089026969409.7246</v>
      </c>
      <c r="AU153" s="7">
        <v>1264692501508.6699</v>
      </c>
      <c r="AV153" s="7">
        <v>1523735247225.229</v>
      </c>
      <c r="AW153" s="7">
        <v>1783624049835.167</v>
      </c>
      <c r="AX153" s="7">
        <v>2111520707885.6047</v>
      </c>
      <c r="AY153" s="7">
        <v>2639163398129.6108</v>
      </c>
      <c r="AZ153" s="7">
        <v>2353140017976.6294</v>
      </c>
      <c r="BA153" s="7">
        <v>2747991985923.8184</v>
      </c>
      <c r="BB153" s="7">
        <v>3291238768813.2646</v>
      </c>
      <c r="BC153" s="7">
        <v>3517290042987.4023</v>
      </c>
      <c r="BD153" s="7">
        <v>3569108760902.4688</v>
      </c>
      <c r="BE153" s="7">
        <v>3552155105906.5894</v>
      </c>
      <c r="BF153" s="7">
        <v>3153183676492.1147</v>
      </c>
      <c r="BG153" s="7">
        <v>3111499137793.7378</v>
      </c>
    </row>
    <row r="154" spans="1:59" s="7" customFormat="1" x14ac:dyDescent="0.3">
      <c r="A154" s="7" t="s">
        <v>366</v>
      </c>
      <c r="B154" s="7" t="s">
        <v>63</v>
      </c>
      <c r="C154" s="7">
        <v>13056168000</v>
      </c>
      <c r="D154" s="7">
        <v>14153951999.999996</v>
      </c>
      <c r="E154" s="7">
        <v>15221056000</v>
      </c>
      <c r="F154" s="7">
        <v>16936336000</v>
      </c>
      <c r="G154" s="7">
        <v>20070136000</v>
      </c>
      <c r="H154" s="7">
        <v>21829712000</v>
      </c>
      <c r="I154" s="7">
        <v>24337232000</v>
      </c>
      <c r="J154" s="7">
        <v>26556376000</v>
      </c>
      <c r="K154" s="7">
        <v>29363631999.999992</v>
      </c>
      <c r="L154" s="7">
        <v>32515752000</v>
      </c>
      <c r="M154" s="7">
        <v>35541712000</v>
      </c>
      <c r="N154" s="7">
        <v>39200880000</v>
      </c>
      <c r="O154" s="7">
        <v>45178120000</v>
      </c>
      <c r="P154" s="7">
        <v>55271304000.000008</v>
      </c>
      <c r="Q154" s="7">
        <v>71976544000</v>
      </c>
      <c r="R154" s="7">
        <v>88003984000</v>
      </c>
      <c r="S154" s="7">
        <v>89023915584.415588</v>
      </c>
      <c r="T154" s="7">
        <v>81825783185.840714</v>
      </c>
      <c r="U154" s="7">
        <v>102517451754.38596</v>
      </c>
      <c r="V154" s="7">
        <v>134540324561.40352</v>
      </c>
      <c r="W154" s="7">
        <v>194356826086.95651</v>
      </c>
      <c r="X154" s="7">
        <v>250083020408.16321</v>
      </c>
      <c r="Y154" s="7">
        <v>173720851063.8298</v>
      </c>
      <c r="Z154" s="7">
        <v>148866910907.57703</v>
      </c>
      <c r="AA154" s="7">
        <v>175632157330.15494</v>
      </c>
      <c r="AB154" s="7">
        <v>184473106267.02997</v>
      </c>
      <c r="AC154" s="7">
        <v>129440194508.00916</v>
      </c>
      <c r="AD154" s="7">
        <v>140263679436.94672</v>
      </c>
      <c r="AE154" s="7">
        <v>183144268180.01849</v>
      </c>
      <c r="AF154" s="7">
        <v>222977035953.68677</v>
      </c>
      <c r="AG154" s="7">
        <v>262709776007.96414</v>
      </c>
      <c r="AH154" s="7">
        <v>314453890803.07446</v>
      </c>
      <c r="AI154" s="7">
        <v>363609256195.67676</v>
      </c>
      <c r="AJ154" s="7">
        <v>503962832199.25531</v>
      </c>
      <c r="AK154" s="7">
        <v>527318753518.41425</v>
      </c>
      <c r="AL154" s="7">
        <v>343792792161.26117</v>
      </c>
      <c r="AM154" s="7">
        <v>397404140458.45715</v>
      </c>
      <c r="AN154" s="7">
        <v>480554644187.6618</v>
      </c>
      <c r="AO154" s="7">
        <v>502010250656.74261</v>
      </c>
      <c r="AP154" s="7">
        <v>579459682649.2616</v>
      </c>
      <c r="AQ154" s="7">
        <v>683647965226.95544</v>
      </c>
      <c r="AR154" s="7">
        <v>724703603502.34949</v>
      </c>
      <c r="AS154" s="7">
        <v>741559509631.31726</v>
      </c>
      <c r="AT154" s="7">
        <v>713284231624.8031</v>
      </c>
      <c r="AU154" s="7">
        <v>770267585947.19128</v>
      </c>
      <c r="AV154" s="7">
        <v>866345821213.26123</v>
      </c>
      <c r="AW154" s="7">
        <v>965281191371.84375</v>
      </c>
      <c r="AX154" s="7">
        <v>1043471321169.0853</v>
      </c>
      <c r="AY154" s="7">
        <v>1101275278668.7874</v>
      </c>
      <c r="AZ154" s="7">
        <v>894948748436.74841</v>
      </c>
      <c r="BA154" s="7">
        <v>1051128603513.7703</v>
      </c>
      <c r="BB154" s="7">
        <v>1171187519660.6377</v>
      </c>
      <c r="BC154" s="7">
        <v>1186598324461.8247</v>
      </c>
      <c r="BD154" s="7">
        <v>1261981728468.5249</v>
      </c>
      <c r="BE154" s="7">
        <v>1298398654278.7285</v>
      </c>
      <c r="BF154" s="7">
        <v>1151037122909.0818</v>
      </c>
      <c r="BG154" s="7">
        <v>1045998068645.153</v>
      </c>
    </row>
    <row r="155" spans="1:59" s="7" customFormat="1" x14ac:dyDescent="0.3">
      <c r="A155" s="7" t="s">
        <v>368</v>
      </c>
      <c r="B155" s="7" t="s">
        <v>63</v>
      </c>
      <c r="X155" s="7">
        <v>31020000</v>
      </c>
      <c r="Y155" s="7">
        <v>34918000</v>
      </c>
      <c r="Z155" s="7">
        <v>41749000</v>
      </c>
      <c r="AA155" s="7">
        <v>45144000</v>
      </c>
      <c r="AB155" s="7">
        <v>43879000</v>
      </c>
      <c r="AC155" s="7">
        <v>55989000</v>
      </c>
      <c r="AD155" s="7">
        <v>62983000</v>
      </c>
      <c r="AE155" s="7">
        <v>70688000</v>
      </c>
      <c r="AF155" s="7">
        <v>72798000</v>
      </c>
      <c r="AG155" s="7">
        <v>78476000</v>
      </c>
      <c r="AH155" s="7">
        <v>82507000</v>
      </c>
      <c r="AI155" s="7">
        <v>91063000</v>
      </c>
      <c r="AJ155" s="7">
        <v>99461000</v>
      </c>
      <c r="AK155" s="7">
        <v>108071000</v>
      </c>
      <c r="AL155" s="7">
        <v>120230000</v>
      </c>
      <c r="AM155" s="7">
        <v>110858000</v>
      </c>
      <c r="AN155" s="7">
        <v>106289100</v>
      </c>
      <c r="AO155" s="7">
        <v>108702100</v>
      </c>
      <c r="AP155" s="7">
        <v>107978900</v>
      </c>
      <c r="AQ155" s="7">
        <v>110937700</v>
      </c>
      <c r="AR155" s="7">
        <v>115152100</v>
      </c>
      <c r="AS155" s="7">
        <v>124735100</v>
      </c>
      <c r="AT155" s="7">
        <v>126887600</v>
      </c>
      <c r="AU155" s="7">
        <v>131106400</v>
      </c>
      <c r="AV155" s="7">
        <v>137744500</v>
      </c>
      <c r="AW155" s="7">
        <v>143656600</v>
      </c>
      <c r="AX155" s="7">
        <v>150851598.26137501</v>
      </c>
      <c r="AY155" s="7">
        <v>152901100</v>
      </c>
      <c r="AZ155" s="7">
        <v>152631200</v>
      </c>
      <c r="BA155" s="7">
        <v>164751300</v>
      </c>
      <c r="BB155" s="7">
        <v>172674900</v>
      </c>
      <c r="BC155" s="7">
        <v>185055800</v>
      </c>
      <c r="BD155" s="7">
        <v>190991999.99999997</v>
      </c>
      <c r="BE155" s="7">
        <v>183114100</v>
      </c>
      <c r="BF155" s="7">
        <v>179432600</v>
      </c>
      <c r="BG155" s="7">
        <v>183000000</v>
      </c>
    </row>
    <row r="156" spans="1:59" s="7" customFormat="1" x14ac:dyDescent="0.3">
      <c r="A156" s="7" t="s">
        <v>370</v>
      </c>
      <c r="B156" s="7" t="s">
        <v>63</v>
      </c>
      <c r="C156" s="7">
        <v>310379641287.33868</v>
      </c>
      <c r="D156" s="7">
        <v>298629856589.63531</v>
      </c>
      <c r="E156" s="7">
        <v>311470336452.73236</v>
      </c>
      <c r="F156" s="7">
        <v>332436061824.55188</v>
      </c>
      <c r="G156" s="7">
        <v>375258292135.61072</v>
      </c>
      <c r="H156" s="7">
        <v>413664176294.50824</v>
      </c>
      <c r="I156" s="7">
        <v>427456737432.45538</v>
      </c>
      <c r="J156" s="7">
        <v>440150321992.54358</v>
      </c>
      <c r="K156" s="7">
        <v>465920438850.91101</v>
      </c>
      <c r="L156" s="7">
        <v>520867515611.09314</v>
      </c>
      <c r="M156" s="7">
        <v>571296418063.84497</v>
      </c>
      <c r="N156" s="7">
        <v>616131606095.36218</v>
      </c>
      <c r="O156" s="7">
        <v>688973366920.0116</v>
      </c>
      <c r="P156" s="7">
        <v>872977889163.73083</v>
      </c>
      <c r="Q156" s="7">
        <v>1118745885064.3459</v>
      </c>
      <c r="R156" s="7">
        <v>1236174910742.0474</v>
      </c>
      <c r="S156" s="7">
        <v>1341860828067.3826</v>
      </c>
      <c r="T156" s="7">
        <v>1509117019025.7258</v>
      </c>
      <c r="U156" s="7">
        <v>1634224303394.6843</v>
      </c>
      <c r="V156" s="7">
        <v>1947681001919.876</v>
      </c>
      <c r="W156" s="7">
        <v>2280187292914.4307</v>
      </c>
      <c r="X156" s="7">
        <v>2459499139801.3979</v>
      </c>
      <c r="Y156" s="7">
        <v>2441787641412.6694</v>
      </c>
      <c r="Z156" s="7">
        <v>2400889964155.46</v>
      </c>
      <c r="AA156" s="7">
        <v>2443660614880.8286</v>
      </c>
      <c r="AB156" s="7">
        <v>2575525887782.1152</v>
      </c>
      <c r="AC156" s="7">
        <v>2688214490798.8535</v>
      </c>
      <c r="AD156" s="7">
        <v>2763479253508.5845</v>
      </c>
      <c r="AE156" s="7">
        <v>2988896953383.4707</v>
      </c>
      <c r="AF156" s="7">
        <v>3182426401658.1123</v>
      </c>
      <c r="AG156" s="7">
        <v>3583954413081.6973</v>
      </c>
      <c r="AH156" s="7">
        <v>3825385475042.0049</v>
      </c>
      <c r="AI156" s="7">
        <v>3789343789199.2598</v>
      </c>
      <c r="AJ156" s="7">
        <v>4043243535797.2451</v>
      </c>
      <c r="AK156" s="7">
        <v>4402360060455.0283</v>
      </c>
      <c r="AL156" s="7">
        <v>4922821848492.2529</v>
      </c>
      <c r="AM156" s="7">
        <v>5363658537833.4541</v>
      </c>
      <c r="AN156" s="7">
        <v>5674926531226.0273</v>
      </c>
      <c r="AO156" s="7">
        <v>5499432482324.8623</v>
      </c>
      <c r="AP156" s="7">
        <v>5365881260373.1143</v>
      </c>
      <c r="AQ156" s="7">
        <v>5851457342168.9951</v>
      </c>
      <c r="AR156" s="7">
        <v>5917641548115.5049</v>
      </c>
      <c r="AS156" s="7">
        <v>6032742784414.2227</v>
      </c>
      <c r="AT156" s="7">
        <v>6827061176773.6328</v>
      </c>
      <c r="AU156" s="7">
        <v>8104396652437.3633</v>
      </c>
      <c r="AV156" s="7">
        <v>9658919014552.2949</v>
      </c>
      <c r="AW156" s="7">
        <v>11484611685884.059</v>
      </c>
      <c r="AX156" s="7">
        <v>14252023316865.674</v>
      </c>
      <c r="AY156" s="7">
        <v>17120054313779.287</v>
      </c>
      <c r="AZ156" s="7">
        <v>16697282511085.457</v>
      </c>
      <c r="BA156" s="7">
        <v>20431462486141.426</v>
      </c>
      <c r="BB156" s="7">
        <v>24158308272825.262</v>
      </c>
      <c r="BC156" s="7">
        <v>25671457284263.586</v>
      </c>
      <c r="BD156" s="7">
        <v>27244416912947.363</v>
      </c>
      <c r="BE156" s="7">
        <v>28172661697097.934</v>
      </c>
      <c r="BF156" s="7">
        <v>26720461208852.145</v>
      </c>
      <c r="BG156" s="7">
        <v>26741687969406.555</v>
      </c>
    </row>
    <row r="157" spans="1:59" s="7" customFormat="1" x14ac:dyDescent="0.3">
      <c r="A157" s="7" t="s">
        <v>372</v>
      </c>
      <c r="B157" s="7" t="s">
        <v>63</v>
      </c>
      <c r="AG157" s="7">
        <v>4471828621.9081278</v>
      </c>
      <c r="AH157" s="7">
        <v>4694744897.9591837</v>
      </c>
      <c r="AI157" s="7">
        <v>2316618542.5260262</v>
      </c>
      <c r="AJ157" s="7">
        <v>2550195043.1034484</v>
      </c>
      <c r="AK157" s="7">
        <v>3381270207.8521943</v>
      </c>
      <c r="AL157" s="7">
        <v>4449375346.4566927</v>
      </c>
      <c r="AM157" s="7">
        <v>4422160017.5438595</v>
      </c>
      <c r="AN157" s="7">
        <v>3735312142.5702815</v>
      </c>
      <c r="AO157" s="7">
        <v>3571043102.5641026</v>
      </c>
      <c r="AP157" s="7">
        <v>3673288263.6203866</v>
      </c>
      <c r="AQ157" s="7">
        <v>3772851420.247633</v>
      </c>
      <c r="AR157" s="7">
        <v>3709637829.9486609</v>
      </c>
      <c r="AS157" s="7">
        <v>4018365247.4444366</v>
      </c>
      <c r="AT157" s="7">
        <v>4946292774.7904634</v>
      </c>
      <c r="AU157" s="7">
        <v>5682719260.0762997</v>
      </c>
      <c r="AV157" s="7">
        <v>6258600713.8262749</v>
      </c>
      <c r="AW157" s="7">
        <v>6861222331.9631653</v>
      </c>
      <c r="AX157" s="7">
        <v>8336478142.0887203</v>
      </c>
      <c r="AY157" s="7">
        <v>9909548410.8274403</v>
      </c>
      <c r="AZ157" s="7">
        <v>9401731495.7166119</v>
      </c>
      <c r="BA157" s="7">
        <v>9407168702.4313011</v>
      </c>
      <c r="BB157" s="7">
        <v>10494632699.385948</v>
      </c>
      <c r="BC157" s="7">
        <v>9745251126.0109043</v>
      </c>
      <c r="BD157" s="7">
        <v>10817712138.945108</v>
      </c>
      <c r="BE157" s="7">
        <v>11362272837.881779</v>
      </c>
      <c r="BF157" s="7">
        <v>10051659161.173342</v>
      </c>
      <c r="BG157" s="7">
        <v>10899583154.649868</v>
      </c>
    </row>
    <row r="158" spans="1:59" s="7" customFormat="1" x14ac:dyDescent="0.3">
      <c r="A158" s="7" t="s">
        <v>374</v>
      </c>
      <c r="B158" s="7" t="s">
        <v>63</v>
      </c>
      <c r="J158" s="7">
        <v>275494520.14199948</v>
      </c>
      <c r="K158" s="7">
        <v>343771964.66216713</v>
      </c>
      <c r="L158" s="7">
        <v>339913833.09624612</v>
      </c>
      <c r="M158" s="7">
        <v>359772363.26220655</v>
      </c>
      <c r="N158" s="7">
        <v>430096738.3692162</v>
      </c>
      <c r="O158" s="7">
        <v>486617332.38740516</v>
      </c>
      <c r="P158" s="7">
        <v>563683660.31193972</v>
      </c>
      <c r="Q158" s="7">
        <v>538747268.33335614</v>
      </c>
      <c r="R158" s="7">
        <v>830710615.17995417</v>
      </c>
      <c r="S158" s="7">
        <v>939227993.66395962</v>
      </c>
      <c r="T158" s="7">
        <v>1049838492.5575862</v>
      </c>
      <c r="U158" s="7">
        <v>1222702356.109457</v>
      </c>
      <c r="V158" s="7">
        <v>1595423285.6465917</v>
      </c>
      <c r="W158" s="7">
        <v>1759690811.6069891</v>
      </c>
      <c r="X158" s="7">
        <v>1538972158.1782017</v>
      </c>
      <c r="Y158" s="7">
        <v>1333754034.2348886</v>
      </c>
      <c r="Z158" s="7">
        <v>1297765448.5049834</v>
      </c>
      <c r="AA158" s="7">
        <v>1232932008.1371906</v>
      </c>
      <c r="AB158" s="7">
        <v>1392195933.3397143</v>
      </c>
      <c r="AC158" s="7">
        <v>1852163474.5466363</v>
      </c>
      <c r="AD158" s="7">
        <v>2090629722.6361115</v>
      </c>
      <c r="AE158" s="7">
        <v>2169040741.5589552</v>
      </c>
      <c r="AF158" s="7">
        <v>2181821902.4395289</v>
      </c>
      <c r="AG158" s="7">
        <v>2681912030.4938431</v>
      </c>
      <c r="AH158" s="7">
        <v>2724131545.1695795</v>
      </c>
      <c r="AI158" s="7">
        <v>2830673388.8242855</v>
      </c>
      <c r="AJ158" s="7">
        <v>2818280876.0761485</v>
      </c>
      <c r="AK158" s="7">
        <v>2081846482.7477145</v>
      </c>
      <c r="AL158" s="7">
        <v>2706425298.3681808</v>
      </c>
      <c r="AM158" s="7">
        <v>2780422212.2699456</v>
      </c>
      <c r="AN158" s="7">
        <v>2697105694.0795593</v>
      </c>
      <c r="AO158" s="7">
        <v>2920358586.7523413</v>
      </c>
      <c r="AP158" s="7">
        <v>3439463140.3554101</v>
      </c>
      <c r="AQ158" s="7">
        <v>2954129565.829649</v>
      </c>
      <c r="AR158" s="7">
        <v>3465305993.4778323</v>
      </c>
      <c r="AS158" s="7">
        <v>3889758023.7369871</v>
      </c>
      <c r="AT158" s="7">
        <v>4703504466.5324507</v>
      </c>
      <c r="AU158" s="7">
        <v>5444474268.4249096</v>
      </c>
      <c r="AV158" s="7">
        <v>6245031690.0680809</v>
      </c>
      <c r="AW158" s="7">
        <v>6899799785.8441</v>
      </c>
      <c r="AX158" s="7">
        <v>8145694631.8835354</v>
      </c>
      <c r="AY158" s="7">
        <v>9750822511.4798775</v>
      </c>
      <c r="AZ158" s="7">
        <v>10181021770.43256</v>
      </c>
      <c r="BA158" s="7">
        <v>10678749467.469719</v>
      </c>
      <c r="BB158" s="7">
        <v>12978107560.598228</v>
      </c>
      <c r="BC158" s="7">
        <v>12442747897.222301</v>
      </c>
      <c r="BD158" s="7">
        <v>12813248724.79961</v>
      </c>
      <c r="BE158" s="7">
        <v>14004067516.357716</v>
      </c>
      <c r="BF158" s="7">
        <v>12746688961.779493</v>
      </c>
      <c r="BG158" s="7">
        <v>14045098237.596041</v>
      </c>
    </row>
    <row r="159" spans="1:59" s="7" customFormat="1" x14ac:dyDescent="0.3">
      <c r="A159" s="7" t="s">
        <v>376</v>
      </c>
      <c r="B159" s="7" t="s">
        <v>63</v>
      </c>
      <c r="M159" s="7">
        <v>250721821.5536781</v>
      </c>
      <c r="N159" s="7">
        <v>264579879.78487819</v>
      </c>
      <c r="O159" s="7">
        <v>295118249.32493246</v>
      </c>
      <c r="P159" s="7">
        <v>345602025.37539285</v>
      </c>
      <c r="Q159" s="7">
        <v>376094108.47533131</v>
      </c>
      <c r="R159" s="7">
        <v>474620439.5849604</v>
      </c>
      <c r="S159" s="7">
        <v>527936988.79127538</v>
      </c>
      <c r="T159" s="7">
        <v>625573345.53217435</v>
      </c>
      <c r="U159" s="7">
        <v>793675169.87857866</v>
      </c>
      <c r="V159" s="7">
        <v>1001300838.3233532</v>
      </c>
      <c r="W159" s="7">
        <v>1250242107.8796918</v>
      </c>
      <c r="X159" s="7">
        <v>1243469360.5683837</v>
      </c>
      <c r="Y159" s="7">
        <v>1234518125</v>
      </c>
      <c r="Z159" s="7">
        <v>1165771369.0062542</v>
      </c>
      <c r="AA159" s="7">
        <v>1101828568.7680416</v>
      </c>
      <c r="AB159" s="7">
        <v>1117835285.5051246</v>
      </c>
      <c r="AC159" s="7">
        <v>1435079200.3495741</v>
      </c>
      <c r="AD159" s="7">
        <v>1751247763.4194832</v>
      </c>
      <c r="AE159" s="7">
        <v>2019474244.1935897</v>
      </c>
      <c r="AF159" s="7">
        <v>2118574772.1113575</v>
      </c>
      <c r="AG159" s="7">
        <v>2547163582.3314872</v>
      </c>
      <c r="AH159" s="7">
        <v>2750041434.262948</v>
      </c>
      <c r="AI159" s="7">
        <v>3021910216.718266</v>
      </c>
      <c r="AJ159" s="7">
        <v>2709178326.7827063</v>
      </c>
      <c r="AK159" s="7">
        <v>2998570146.5409522</v>
      </c>
      <c r="AL159" s="7">
        <v>3439931906.6147857</v>
      </c>
      <c r="AM159" s="7">
        <v>3570271557.884707</v>
      </c>
      <c r="AN159" s="7">
        <v>3705372038.7053719</v>
      </c>
      <c r="AO159" s="7">
        <v>3923637971.0465245</v>
      </c>
      <c r="AP159" s="7">
        <v>4127313818.3383555</v>
      </c>
      <c r="AQ159" s="7">
        <v>4306192435.8220654</v>
      </c>
      <c r="AR159" s="7">
        <v>4331870647.7153492</v>
      </c>
      <c r="AS159" s="7">
        <v>4689832689.8326902</v>
      </c>
      <c r="AT159" s="7">
        <v>5456583589.3934221</v>
      </c>
      <c r="AU159" s="7">
        <v>6062780269.0582962</v>
      </c>
      <c r="AV159" s="7">
        <v>6394851386.6434536</v>
      </c>
      <c r="AW159" s="7">
        <v>6757119558.3991966</v>
      </c>
      <c r="AX159" s="7">
        <v>7880509170.5447578</v>
      </c>
      <c r="AY159" s="7">
        <v>8977149553.2444706</v>
      </c>
      <c r="AZ159" s="7">
        <v>8528202278.4106712</v>
      </c>
      <c r="BA159" s="7">
        <v>8741059602.6490059</v>
      </c>
      <c r="BB159" s="7">
        <v>9500001983.3793297</v>
      </c>
      <c r="BC159" s="7">
        <v>9198987219.6602612</v>
      </c>
      <c r="BD159" s="7">
        <v>10131419448.978027</v>
      </c>
      <c r="BE159" s="7">
        <v>11188785252.756586</v>
      </c>
      <c r="BF159" s="7">
        <v>10287007021.155718</v>
      </c>
      <c r="BG159" s="7">
        <v>10949092471.597013</v>
      </c>
    </row>
    <row r="160" spans="1:59" s="7" customFormat="1" x14ac:dyDescent="0.3">
      <c r="A160" s="7" t="s">
        <v>378</v>
      </c>
      <c r="B160" s="7" t="s">
        <v>63</v>
      </c>
      <c r="AQ160" s="7">
        <v>8905066163.5864277</v>
      </c>
      <c r="AR160" s="7">
        <v>6477790688.2284384</v>
      </c>
      <c r="AS160" s="7">
        <v>6777632512.0780983</v>
      </c>
      <c r="AT160" s="7">
        <v>10467109977.671677</v>
      </c>
      <c r="AU160" s="7">
        <v>10567354056.404905</v>
      </c>
      <c r="AV160" s="7">
        <v>11986972418.5103</v>
      </c>
      <c r="AW160" s="7">
        <v>14502553709.830305</v>
      </c>
      <c r="AX160" s="7">
        <v>20182477480.551235</v>
      </c>
      <c r="AY160" s="7">
        <v>31862554101.937805</v>
      </c>
      <c r="AZ160" s="7">
        <v>36906181380.812683</v>
      </c>
      <c r="BA160" s="7">
        <v>49540813342.483398</v>
      </c>
      <c r="BB160" s="7">
        <v>59977326085.990768</v>
      </c>
      <c r="BC160" s="7">
        <v>59731122170.086525</v>
      </c>
      <c r="BD160" s="7">
        <v>60132854536.783203</v>
      </c>
      <c r="BE160" s="7">
        <v>65574726566.377861</v>
      </c>
      <c r="BF160" s="7">
        <v>62600906116.09874</v>
      </c>
      <c r="BG160" s="7">
        <v>67429590535.851822</v>
      </c>
    </row>
    <row r="161" spans="1:59" s="7" customFormat="1" x14ac:dyDescent="0.3">
      <c r="A161" s="7" t="s">
        <v>380</v>
      </c>
      <c r="B161" s="7" t="s">
        <v>63</v>
      </c>
      <c r="AJ161" s="7">
        <v>291596156344.83472</v>
      </c>
      <c r="AK161" s="7">
        <v>299033433705.30432</v>
      </c>
      <c r="AL161" s="7">
        <v>341005087325.93671</v>
      </c>
      <c r="AM161" s="7">
        <v>395419455083.86646</v>
      </c>
      <c r="AN161" s="7">
        <v>406142008337.30023</v>
      </c>
      <c r="AO161" s="7">
        <v>412226941363.17004</v>
      </c>
      <c r="AP161" s="7">
        <v>435964657109.84058</v>
      </c>
      <c r="AQ161" s="7">
        <v>451745270165.34808</v>
      </c>
      <c r="AR161" s="7">
        <v>467443771526.27771</v>
      </c>
      <c r="AS161" s="7">
        <v>453763567498.88965</v>
      </c>
      <c r="AT161" s="7">
        <v>511876924084.12079</v>
      </c>
      <c r="AU161" s="7">
        <v>586243634956.35498</v>
      </c>
      <c r="AV161" s="7">
        <v>691427125900.78821</v>
      </c>
      <c r="AW161" s="7">
        <v>803273276926.29077</v>
      </c>
      <c r="AX161" s="7">
        <v>989862700047.42151</v>
      </c>
      <c r="AY161" s="7">
        <v>1225666634970.8472</v>
      </c>
      <c r="AZ161" s="7">
        <v>1179785595912.4277</v>
      </c>
      <c r="BA161" s="7">
        <v>1362935523406.6982</v>
      </c>
      <c r="BB161" s="7">
        <v>1577443963809.8491</v>
      </c>
      <c r="BC161" s="7">
        <v>1668157593637.4893</v>
      </c>
      <c r="BD161" s="7">
        <v>1637016759700.7041</v>
      </c>
      <c r="BE161" s="7">
        <v>1579293076205.8271</v>
      </c>
      <c r="BF161" s="7">
        <v>1445527236068.0703</v>
      </c>
    </row>
    <row r="162" spans="1:59" s="7" customFormat="1" x14ac:dyDescent="0.3">
      <c r="A162" s="7" t="s">
        <v>382</v>
      </c>
      <c r="B162" s="7" t="s">
        <v>63</v>
      </c>
      <c r="AQ162" s="7">
        <v>984279598.32525098</v>
      </c>
      <c r="AR162" s="7">
        <v>1159860290.1665769</v>
      </c>
      <c r="AS162" s="7">
        <v>1284446123.3355367</v>
      </c>
      <c r="AT162" s="7">
        <v>1707678389.6867576</v>
      </c>
      <c r="AU162" s="7">
        <v>2073255525.2048671</v>
      </c>
      <c r="AV162" s="7">
        <v>2257174480.7859716</v>
      </c>
      <c r="AW162" s="7">
        <v>2696020574.5828629</v>
      </c>
      <c r="AX162" s="7">
        <v>3668857103.7503419</v>
      </c>
      <c r="AY162" s="7">
        <v>4519731946.682291</v>
      </c>
      <c r="AZ162" s="7">
        <v>4141382328.4245625</v>
      </c>
      <c r="BA162" s="7">
        <v>4139192052.9801326</v>
      </c>
      <c r="BB162" s="7">
        <v>4538198498.7489576</v>
      </c>
      <c r="BC162" s="7">
        <v>4087724527.8170371</v>
      </c>
      <c r="BD162" s="7">
        <v>4464260488.5820503</v>
      </c>
      <c r="BE162" s="7">
        <v>4587928884.1714211</v>
      </c>
      <c r="BF162" s="7">
        <v>4019889098.3697457</v>
      </c>
      <c r="BG162" s="7">
        <v>4173255530.9734511</v>
      </c>
    </row>
    <row r="163" spans="1:59" s="7" customFormat="1" x14ac:dyDescent="0.3">
      <c r="A163" s="7" t="s">
        <v>384</v>
      </c>
      <c r="B163" s="7" t="s">
        <v>63</v>
      </c>
      <c r="X163" s="7">
        <v>2310099100</v>
      </c>
      <c r="Y163" s="7">
        <v>2552401933.3333335</v>
      </c>
      <c r="Z163" s="7">
        <v>2725736633.3333335</v>
      </c>
      <c r="AA163" s="7">
        <v>2098734600</v>
      </c>
      <c r="AB163" s="7">
        <v>2186505475</v>
      </c>
      <c r="AC163" s="7">
        <v>2896178866.6666665</v>
      </c>
      <c r="AD163" s="7">
        <v>3020611600</v>
      </c>
      <c r="AE163" s="7">
        <v>3204461566.6666665</v>
      </c>
      <c r="AF163" s="7">
        <v>3576966800</v>
      </c>
      <c r="AG163" s="7">
        <v>2560785660</v>
      </c>
      <c r="AH163" s="7">
        <v>2379018326.3157897</v>
      </c>
      <c r="AI163" s="7">
        <v>1317611863.8497653</v>
      </c>
      <c r="AJ163" s="7">
        <v>768401634.15457308</v>
      </c>
      <c r="AK163" s="7">
        <v>925817092.217484</v>
      </c>
      <c r="AL163" s="7">
        <v>1452165005.2384031</v>
      </c>
      <c r="AM163" s="7">
        <v>1345719472.3588309</v>
      </c>
      <c r="AN163" s="7">
        <v>1180934202.8380105</v>
      </c>
      <c r="AO163" s="7">
        <v>1124440248.9782991</v>
      </c>
      <c r="AP163" s="7">
        <v>1057408588.6826869</v>
      </c>
      <c r="AQ163" s="7">
        <v>1136896123.6129804</v>
      </c>
      <c r="AR163" s="7">
        <v>1267997934.3125041</v>
      </c>
      <c r="AS163" s="7">
        <v>1396555719.9740865</v>
      </c>
      <c r="AT163" s="7">
        <v>1595297355.7834878</v>
      </c>
      <c r="AU163" s="7">
        <v>1992066808.0959773</v>
      </c>
      <c r="AV163" s="7">
        <v>2523471532.0108323</v>
      </c>
      <c r="AW163" s="7">
        <v>3414055566.1138024</v>
      </c>
      <c r="AX163" s="7">
        <v>4234999823.308392</v>
      </c>
      <c r="AY163" s="7">
        <v>5623216448.8685141</v>
      </c>
      <c r="AZ163" s="7">
        <v>4583850367.8897209</v>
      </c>
      <c r="BA163" s="7">
        <v>7189481853.1061401</v>
      </c>
      <c r="BB163" s="7">
        <v>10409797610.349867</v>
      </c>
      <c r="BC163" s="7">
        <v>12292770631.196688</v>
      </c>
      <c r="BD163" s="7">
        <v>12582122604.192131</v>
      </c>
      <c r="BE163" s="7">
        <v>12226514746.124279</v>
      </c>
      <c r="BF163" s="7">
        <v>11741338841.132143</v>
      </c>
      <c r="BG163" s="7">
        <v>11160356497.940397</v>
      </c>
    </row>
    <row r="164" spans="1:59" s="7" customFormat="1" x14ac:dyDescent="0.3">
      <c r="A164" s="7" t="s">
        <v>386</v>
      </c>
      <c r="B164" s="7" t="s">
        <v>63</v>
      </c>
      <c r="AS164" s="7">
        <v>1284000000</v>
      </c>
      <c r="AT164" s="7">
        <v>1239000000</v>
      </c>
      <c r="AU164" s="7">
        <v>1210000000</v>
      </c>
      <c r="AV164" s="7">
        <v>1061000000</v>
      </c>
      <c r="AW164" s="7">
        <v>990000000</v>
      </c>
      <c r="AX164" s="7">
        <v>938000000</v>
      </c>
      <c r="AY164" s="7">
        <v>939000000</v>
      </c>
      <c r="AZ164" s="7">
        <v>795000000</v>
      </c>
      <c r="BA164" s="7">
        <v>799000000</v>
      </c>
      <c r="BB164" s="7">
        <v>733000000</v>
      </c>
      <c r="BC164" s="7">
        <v>751000000</v>
      </c>
      <c r="BD164" s="7">
        <v>780000000</v>
      </c>
      <c r="BE164" s="7">
        <v>836000000</v>
      </c>
      <c r="BF164" s="7">
        <v>922000000</v>
      </c>
    </row>
    <row r="165" spans="1:59" s="7" customFormat="1" x14ac:dyDescent="0.3">
      <c r="A165" s="7" t="s">
        <v>388</v>
      </c>
      <c r="B165" s="7" t="s">
        <v>63</v>
      </c>
      <c r="W165" s="7">
        <v>3526287037.0370374</v>
      </c>
      <c r="X165" s="7">
        <v>3537099150.141643</v>
      </c>
      <c r="Y165" s="7">
        <v>3612171957.6719575</v>
      </c>
      <c r="Z165" s="7">
        <v>3236430348.2587066</v>
      </c>
      <c r="AA165" s="7">
        <v>3376172169.8113208</v>
      </c>
      <c r="AB165" s="7">
        <v>4456240740.7407408</v>
      </c>
      <c r="AC165" s="7">
        <v>5247193069.3069305</v>
      </c>
      <c r="AD165" s="7">
        <v>2354117303.0615754</v>
      </c>
      <c r="AE165" s="7">
        <v>2093571673.6561191</v>
      </c>
      <c r="AF165" s="7">
        <v>2314159887.2331858</v>
      </c>
      <c r="AG165" s="7">
        <v>2512079324.077064</v>
      </c>
      <c r="AH165" s="7">
        <v>3263761937.9574761</v>
      </c>
      <c r="AI165" s="7">
        <v>2291175764.6600432</v>
      </c>
      <c r="AJ165" s="7">
        <v>2394823061.9321203</v>
      </c>
      <c r="AK165" s="7">
        <v>2460670287.7370744</v>
      </c>
      <c r="AL165" s="7">
        <v>2521738759.5888476</v>
      </c>
      <c r="AM165" s="7">
        <v>3523842274.8966231</v>
      </c>
      <c r="AN165" s="7">
        <v>4227273069.0599122</v>
      </c>
      <c r="AO165" s="7">
        <v>4873242526.0640364</v>
      </c>
      <c r="AP165" s="7">
        <v>5302532113.2515593</v>
      </c>
      <c r="AQ165" s="7">
        <v>5016469068.5089827</v>
      </c>
      <c r="AR165" s="7">
        <v>4766928746.6913967</v>
      </c>
      <c r="AS165" s="7">
        <v>5031510908.8605452</v>
      </c>
      <c r="AT165" s="7">
        <v>5597367853.4035816</v>
      </c>
      <c r="AU165" s="7">
        <v>6831808930.3981619</v>
      </c>
      <c r="AV165" s="7">
        <v>7723846194.8744631</v>
      </c>
      <c r="AW165" s="7">
        <v>8312078525.085824</v>
      </c>
      <c r="AX165" s="7">
        <v>9366742309.4933109</v>
      </c>
      <c r="AY165" s="7">
        <v>11494837053.40609</v>
      </c>
      <c r="AZ165" s="7">
        <v>10911698208.101519</v>
      </c>
      <c r="BA165" s="7">
        <v>10154238250.181831</v>
      </c>
      <c r="BB165" s="7">
        <v>13131168011.806961</v>
      </c>
      <c r="BC165" s="7">
        <v>14534278446.308725</v>
      </c>
      <c r="BD165" s="7">
        <v>16018848990.669046</v>
      </c>
      <c r="BE165" s="7">
        <v>16961127045.826611</v>
      </c>
      <c r="BF165" s="7">
        <v>14798399861.558229</v>
      </c>
      <c r="BG165" s="7">
        <v>11014858591.842175</v>
      </c>
    </row>
    <row r="166" spans="1:59" s="7" customFormat="1" x14ac:dyDescent="0.3">
      <c r="A166" s="7" t="s">
        <v>390</v>
      </c>
      <c r="B166" s="7" t="s">
        <v>63</v>
      </c>
      <c r="C166" s="7">
        <v>92609222.69128488</v>
      </c>
      <c r="D166" s="7">
        <v>107726181.21830375</v>
      </c>
      <c r="E166" s="7">
        <v>111148585.59202391</v>
      </c>
      <c r="F166" s="7">
        <v>113797356.81396396</v>
      </c>
      <c r="G166" s="7">
        <v>151897168.106199</v>
      </c>
      <c r="H166" s="7">
        <v>172767213.28651619</v>
      </c>
      <c r="I166" s="7">
        <v>180340653.82204914</v>
      </c>
      <c r="J166" s="7">
        <v>191221777.80088922</v>
      </c>
      <c r="K166" s="7">
        <v>210695183.76025122</v>
      </c>
      <c r="L166" s="7">
        <v>199643444.56799537</v>
      </c>
      <c r="M166" s="7">
        <v>209348253.6087698</v>
      </c>
      <c r="N166" s="7">
        <v>227051054.98497155</v>
      </c>
      <c r="O166" s="7">
        <v>265009395.14815873</v>
      </c>
      <c r="P166" s="7">
        <v>333731874.37905079</v>
      </c>
      <c r="Q166" s="7">
        <v>414772351.8806901</v>
      </c>
      <c r="R166" s="7">
        <v>475916514.74578547</v>
      </c>
      <c r="S166" s="7">
        <v>524407931.94058824</v>
      </c>
      <c r="T166" s="7">
        <v>540635389.58907199</v>
      </c>
      <c r="U166" s="7">
        <v>544424605.05228305</v>
      </c>
      <c r="V166" s="7">
        <v>644070364.88907623</v>
      </c>
      <c r="W166" s="7">
        <v>709041452.21771824</v>
      </c>
      <c r="X166" s="7">
        <v>747994681.87665296</v>
      </c>
      <c r="Y166" s="7">
        <v>750214410.72358406</v>
      </c>
      <c r="Z166" s="7">
        <v>788371855.94512713</v>
      </c>
      <c r="AA166" s="7">
        <v>726937320.84613514</v>
      </c>
      <c r="AB166" s="7">
        <v>683193885.00334251</v>
      </c>
      <c r="AC166" s="7">
        <v>802890746.89075625</v>
      </c>
      <c r="AD166" s="7">
        <v>909820553.40074062</v>
      </c>
      <c r="AE166" s="7">
        <v>957377507.47668552</v>
      </c>
      <c r="AF166" s="7">
        <v>981529400.53437269</v>
      </c>
      <c r="AG166" s="7">
        <v>1019600770.6037987</v>
      </c>
      <c r="AH166" s="7">
        <v>1443688869.9603884</v>
      </c>
      <c r="AI166" s="7">
        <v>1464392416.146713</v>
      </c>
      <c r="AJ166" s="7">
        <v>1249944999.4205587</v>
      </c>
      <c r="AK166" s="7">
        <v>1315932644.9524579</v>
      </c>
      <c r="AL166" s="7">
        <v>1415296704.1181185</v>
      </c>
      <c r="AM166" s="7">
        <v>1442598431.0096047</v>
      </c>
      <c r="AN166" s="7">
        <v>1401946853.2067196</v>
      </c>
      <c r="AO166" s="7">
        <v>1375115534.0733037</v>
      </c>
      <c r="AP166" s="7">
        <v>1405662878.8529644</v>
      </c>
      <c r="AQ166" s="7">
        <v>1293654175.2102034</v>
      </c>
      <c r="AR166" s="7">
        <v>1295539448.3648379</v>
      </c>
      <c r="AS166" s="7">
        <v>1324426606.62378</v>
      </c>
      <c r="AT166" s="7">
        <v>1563074859.5217278</v>
      </c>
      <c r="AU166" s="7">
        <v>1833444740.3773584</v>
      </c>
      <c r="AV166" s="7">
        <v>2184444848.9763732</v>
      </c>
      <c r="AW166" s="7">
        <v>3040716679.0766935</v>
      </c>
      <c r="AX166" s="7">
        <v>3356757497.120801</v>
      </c>
      <c r="AY166" s="7">
        <v>3978425730.7218332</v>
      </c>
      <c r="AZ166" s="7">
        <v>3670515695.6915274</v>
      </c>
      <c r="BA166" s="7">
        <v>4343665119.8874979</v>
      </c>
      <c r="BB166" s="7">
        <v>5179689613.506175</v>
      </c>
      <c r="BC166" s="7">
        <v>5225532807.250247</v>
      </c>
      <c r="BD166" s="7">
        <v>5724227536.493927</v>
      </c>
      <c r="BE166" s="7">
        <v>5391475878.0815287</v>
      </c>
      <c r="BF166" s="7">
        <v>4844223517.8939629</v>
      </c>
      <c r="BG166" s="7">
        <v>4634588338.0717106</v>
      </c>
    </row>
    <row r="167" spans="1:59" s="7" customFormat="1" x14ac:dyDescent="0.3">
      <c r="A167" s="7" t="s">
        <v>392</v>
      </c>
      <c r="B167" s="7" t="s">
        <v>63</v>
      </c>
      <c r="S167" s="7">
        <v>706991274.41442788</v>
      </c>
      <c r="T167" s="7">
        <v>827094668.01870656</v>
      </c>
      <c r="U167" s="7">
        <v>1019630847.1111256</v>
      </c>
      <c r="V167" s="7">
        <v>1216229419.3180199</v>
      </c>
      <c r="W167" s="7">
        <v>1136543003.2664003</v>
      </c>
      <c r="X167" s="7">
        <v>1147192916.6899793</v>
      </c>
      <c r="Y167" s="7">
        <v>1082939379.1676247</v>
      </c>
      <c r="Z167" s="7">
        <v>1094857357.6395414</v>
      </c>
      <c r="AA167" s="7">
        <v>1044928624.7400419</v>
      </c>
      <c r="AB167" s="7">
        <v>1080642033.3495224</v>
      </c>
      <c r="AC167" s="7">
        <v>1469046114.77455</v>
      </c>
      <c r="AD167" s="7">
        <v>1888754655.1536705</v>
      </c>
      <c r="AE167" s="7">
        <v>2143484487.6727417</v>
      </c>
      <c r="AF167" s="7">
        <v>2191096860.2866921</v>
      </c>
      <c r="AG167" s="7">
        <v>2653480001.3455782</v>
      </c>
      <c r="AH167" s="7">
        <v>2856890680.6028504</v>
      </c>
      <c r="AI167" s="7">
        <v>3224267547.8050785</v>
      </c>
      <c r="AJ167" s="7">
        <v>3263368410.0181322</v>
      </c>
      <c r="AK167" s="7">
        <v>3558137040.3777199</v>
      </c>
      <c r="AL167" s="7">
        <v>4040345933.292305</v>
      </c>
      <c r="AM167" s="7">
        <v>4421943910.4974899</v>
      </c>
      <c r="AN167" s="7">
        <v>4187367601.7343149</v>
      </c>
      <c r="AO167" s="7">
        <v>4169664285.3868051</v>
      </c>
      <c r="AP167" s="7">
        <v>4291172815.6342063</v>
      </c>
      <c r="AQ167" s="7">
        <v>4582555124.649518</v>
      </c>
      <c r="AR167" s="7">
        <v>4536538210.6676092</v>
      </c>
      <c r="AS167" s="7">
        <v>4767303153.9950609</v>
      </c>
      <c r="AT167" s="7">
        <v>5609831328.0647993</v>
      </c>
      <c r="AU167" s="7">
        <v>6385695187.0102005</v>
      </c>
      <c r="AV167" s="7">
        <v>6283803256.0126381</v>
      </c>
      <c r="AW167" s="7">
        <v>7028803365.7015085</v>
      </c>
      <c r="AX167" s="7">
        <v>8150138757.1574097</v>
      </c>
      <c r="AY167" s="7">
        <v>9990370016.3077087</v>
      </c>
      <c r="AZ167" s="7">
        <v>9128843109.1558762</v>
      </c>
      <c r="BA167" s="7">
        <v>10003670690.349657</v>
      </c>
      <c r="BB167" s="7">
        <v>11518393367.240299</v>
      </c>
      <c r="BC167" s="7">
        <v>11668685524.126455</v>
      </c>
      <c r="BD167" s="7">
        <v>12129642296.442507</v>
      </c>
      <c r="BE167" s="7">
        <v>12803445933.589361</v>
      </c>
      <c r="BF167" s="7">
        <v>11681761261.042826</v>
      </c>
      <c r="BG167" s="7">
        <v>12164207329.543703</v>
      </c>
    </row>
    <row r="168" spans="1:59" s="7" customFormat="1" x14ac:dyDescent="0.3">
      <c r="A168" s="7" t="s">
        <v>394</v>
      </c>
      <c r="B168" s="7" t="s">
        <v>63</v>
      </c>
      <c r="C168" s="7">
        <v>162960130.46580231</v>
      </c>
      <c r="D168" s="7">
        <v>174580139.76877615</v>
      </c>
      <c r="E168" s="7">
        <v>183120146.60590154</v>
      </c>
      <c r="F168" s="7">
        <v>190820152.77052277</v>
      </c>
      <c r="G168" s="7">
        <v>194740155.90887541</v>
      </c>
      <c r="H168" s="7">
        <v>229460183.705713</v>
      </c>
      <c r="I168" s="7">
        <v>260400208.476282</v>
      </c>
      <c r="J168" s="7">
        <v>269812781.79847002</v>
      </c>
      <c r="K168" s="7">
        <v>245160098.11307138</v>
      </c>
      <c r="L168" s="7">
        <v>265800106.37320268</v>
      </c>
      <c r="M168" s="7">
        <v>290520116.26615059</v>
      </c>
      <c r="N168" s="7">
        <v>365389567.2163595</v>
      </c>
      <c r="O168" s="7">
        <v>406084197.38547134</v>
      </c>
      <c r="P168" s="7">
        <v>444302221.26002657</v>
      </c>
      <c r="Q168" s="7">
        <v>548618789.94422996</v>
      </c>
      <c r="R168" s="7">
        <v>613196872.5607388</v>
      </c>
      <c r="S168" s="7">
        <v>670309252.98247993</v>
      </c>
      <c r="T168" s="7">
        <v>806265763.84545875</v>
      </c>
      <c r="U168" s="7">
        <v>948983308.78054535</v>
      </c>
      <c r="V168" s="7">
        <v>1058297676.3357201</v>
      </c>
      <c r="W168" s="7">
        <v>1237662066.7897439</v>
      </c>
      <c r="X168" s="7">
        <v>1237686960.55408</v>
      </c>
      <c r="Y168" s="7">
        <v>1180094061.4817846</v>
      </c>
      <c r="Z168" s="7">
        <v>1223225019.3269727</v>
      </c>
      <c r="AA168" s="7">
        <v>1208026079.7549229</v>
      </c>
      <c r="AB168" s="7">
        <v>1131349992.2273498</v>
      </c>
      <c r="AC168" s="7">
        <v>1183671788.1236572</v>
      </c>
      <c r="AD168" s="7">
        <v>1183071363.0040619</v>
      </c>
      <c r="AE168" s="7">
        <v>1379923808.2471783</v>
      </c>
      <c r="AF168" s="7">
        <v>1590201656.1430101</v>
      </c>
      <c r="AG168" s="7">
        <v>1880784191.8148375</v>
      </c>
      <c r="AH168" s="7">
        <v>2203536031.0347128</v>
      </c>
      <c r="AI168" s="7">
        <v>1799529357.0981038</v>
      </c>
      <c r="AJ168" s="7">
        <v>2070647127.0380764</v>
      </c>
      <c r="AK168" s="7">
        <v>1181801919.6683304</v>
      </c>
      <c r="AL168" s="7">
        <v>1397454122.2404733</v>
      </c>
      <c r="AM168" s="7">
        <v>2281039097.6929893</v>
      </c>
      <c r="AN168" s="7">
        <v>2663238982.8009005</v>
      </c>
      <c r="AO168" s="7">
        <v>1750585204.4481285</v>
      </c>
      <c r="AP168" s="7">
        <v>1775920039.589185</v>
      </c>
      <c r="AQ168" s="7">
        <v>1743506287.4151907</v>
      </c>
      <c r="AR168" s="7">
        <v>1716502862.2954042</v>
      </c>
      <c r="AS168" s="7">
        <v>3495748397.6302533</v>
      </c>
      <c r="AT168" s="7">
        <v>3208837077.2506866</v>
      </c>
      <c r="AU168" s="7">
        <v>3476094498.8751664</v>
      </c>
      <c r="AV168" s="7">
        <v>3655909664.1423011</v>
      </c>
      <c r="AW168" s="7">
        <v>3997852636.245471</v>
      </c>
      <c r="AX168" s="7">
        <v>4432192843.5899782</v>
      </c>
      <c r="AY168" s="7">
        <v>5320925102.2949648</v>
      </c>
      <c r="AZ168" s="7">
        <v>6190991712.1201391</v>
      </c>
      <c r="BA168" s="7">
        <v>6959697194.0209637</v>
      </c>
      <c r="BB168" s="7">
        <v>8003300198.3016586</v>
      </c>
      <c r="BC168" s="7">
        <v>6028470988.5362377</v>
      </c>
      <c r="BD168" s="7">
        <v>5518901971.4005728</v>
      </c>
      <c r="BE168" s="7">
        <v>6054750320.3277969</v>
      </c>
      <c r="BF168" s="7">
        <v>6373201160.0324821</v>
      </c>
      <c r="BG168" s="7">
        <v>5441852138.1460524</v>
      </c>
    </row>
    <row r="169" spans="1:59" s="7" customFormat="1" x14ac:dyDescent="0.3">
      <c r="A169" s="7" t="s">
        <v>396</v>
      </c>
      <c r="B169" s="7" t="s">
        <v>63</v>
      </c>
      <c r="C169" s="7">
        <v>1916241996.6026394</v>
      </c>
      <c r="D169" s="7">
        <v>1901868548.2817197</v>
      </c>
      <c r="E169" s="7">
        <v>2001502678.6880963</v>
      </c>
      <c r="F169" s="7">
        <v>2510126747.6806483</v>
      </c>
      <c r="G169" s="7">
        <v>2674441395.5311642</v>
      </c>
      <c r="H169" s="7">
        <v>2956356984.1892071</v>
      </c>
      <c r="I169" s="7">
        <v>3143538481.6411867</v>
      </c>
      <c r="J169" s="7">
        <v>3188945511.5640926</v>
      </c>
      <c r="K169" s="7">
        <v>3330393309.8131452</v>
      </c>
      <c r="L169" s="7">
        <v>3664575983.2745328</v>
      </c>
      <c r="M169" s="7">
        <v>3864170913.3673072</v>
      </c>
      <c r="N169" s="7">
        <v>4244340333.5189857</v>
      </c>
      <c r="O169" s="7">
        <v>5043268548.7303162</v>
      </c>
      <c r="P169" s="7">
        <v>7662996766.6680317</v>
      </c>
      <c r="Q169" s="7">
        <v>9496074114.0791836</v>
      </c>
      <c r="R169" s="7">
        <v>9298800799.4670219</v>
      </c>
      <c r="S169" s="7">
        <v>11050125904.941769</v>
      </c>
      <c r="T169" s="7">
        <v>13139397879.169544</v>
      </c>
      <c r="U169" s="7">
        <v>16358376511.226254</v>
      </c>
      <c r="V169" s="7">
        <v>21213672089.197586</v>
      </c>
      <c r="W169" s="7">
        <v>24488033442.050625</v>
      </c>
      <c r="X169" s="7">
        <v>25004557093.876133</v>
      </c>
      <c r="Y169" s="7">
        <v>26804401815.534813</v>
      </c>
      <c r="Z169" s="7">
        <v>30346788437.513462</v>
      </c>
      <c r="AA169" s="7">
        <v>33943505717.699268</v>
      </c>
      <c r="AB169" s="7">
        <v>31200161095.449051</v>
      </c>
      <c r="AC169" s="7">
        <v>27734562640.427677</v>
      </c>
      <c r="AD169" s="7">
        <v>32181695507.22337</v>
      </c>
      <c r="AE169" s="7">
        <v>35271880250.496414</v>
      </c>
      <c r="AF169" s="7">
        <v>38848567631.423508</v>
      </c>
      <c r="AG169" s="7">
        <v>44024178343.007141</v>
      </c>
      <c r="AH169" s="7">
        <v>49142784405.004364</v>
      </c>
      <c r="AI169" s="7">
        <v>59167157497.938507</v>
      </c>
      <c r="AJ169" s="7">
        <v>66894448545.122566</v>
      </c>
      <c r="AK169" s="7">
        <v>74477975918.30513</v>
      </c>
      <c r="AL169" s="7">
        <v>88704944178.628387</v>
      </c>
      <c r="AM169" s="7">
        <v>100854996422.60912</v>
      </c>
      <c r="AN169" s="7">
        <v>100005323301.8667</v>
      </c>
      <c r="AO169" s="7">
        <v>72167753770.892792</v>
      </c>
      <c r="AP169" s="7">
        <v>79148947368.421051</v>
      </c>
      <c r="AQ169" s="7">
        <v>93789736842.10527</v>
      </c>
      <c r="AR169" s="7">
        <v>92783947368.421051</v>
      </c>
      <c r="AS169" s="7">
        <v>100845263157.89474</v>
      </c>
      <c r="AT169" s="7">
        <v>110202368421.05264</v>
      </c>
      <c r="AU169" s="7">
        <v>124749736842.10527</v>
      </c>
      <c r="AV169" s="7">
        <v>143534102611.49692</v>
      </c>
      <c r="AW169" s="7">
        <v>162690965596.20523</v>
      </c>
      <c r="AX169" s="7">
        <v>193547824063.29996</v>
      </c>
      <c r="AY169" s="7">
        <v>230813597937.52625</v>
      </c>
      <c r="AZ169" s="7">
        <v>202257586267.55566</v>
      </c>
      <c r="BA169" s="7">
        <v>255016609232.87076</v>
      </c>
      <c r="BB169" s="7">
        <v>297951960784.31372</v>
      </c>
      <c r="BC169" s="7">
        <v>314442825692.82568</v>
      </c>
      <c r="BD169" s="7">
        <v>323276841537.33856</v>
      </c>
      <c r="BE169" s="7">
        <v>338068990803.26318</v>
      </c>
      <c r="BF169" s="7">
        <v>296283190372.55151</v>
      </c>
      <c r="BG169" s="7">
        <v>296359118754.52545</v>
      </c>
    </row>
    <row r="170" spans="1:59" s="7" customFormat="1" x14ac:dyDescent="0.3">
      <c r="A170" s="7" t="s">
        <v>398</v>
      </c>
      <c r="B170" s="7" t="s">
        <v>63</v>
      </c>
      <c r="C170" s="7">
        <v>584477920198.98962</v>
      </c>
      <c r="D170" s="7">
        <v>604157219440.39661</v>
      </c>
      <c r="E170" s="7">
        <v>647173002027.41296</v>
      </c>
      <c r="F170" s="7">
        <v>683353535761.53064</v>
      </c>
      <c r="G170" s="7">
        <v>734790505460.85815</v>
      </c>
      <c r="H170" s="7">
        <v>797723909391.13147</v>
      </c>
      <c r="I170" s="7">
        <v>875492805408.93579</v>
      </c>
      <c r="J170" s="7">
        <v>926623934246.79761</v>
      </c>
      <c r="K170" s="7">
        <v>1013409031841.7234</v>
      </c>
      <c r="L170" s="7">
        <v>1097952410241.708</v>
      </c>
      <c r="M170" s="7">
        <v>1163966395224.4231</v>
      </c>
      <c r="N170" s="7">
        <v>1267253061477.52</v>
      </c>
      <c r="O170" s="7">
        <v>1395767220992.019</v>
      </c>
      <c r="P170" s="7">
        <v>1560140359214.0786</v>
      </c>
      <c r="Q170" s="7">
        <v>1709546297648.2617</v>
      </c>
      <c r="R170" s="7">
        <v>1863102029787.6526</v>
      </c>
      <c r="S170" s="7">
        <v>2084548864401.6233</v>
      </c>
      <c r="T170" s="7">
        <v>2298010156934.6504</v>
      </c>
      <c r="U170" s="7">
        <v>2575679667449.812</v>
      </c>
      <c r="V170" s="7">
        <v>2875732302185.4194</v>
      </c>
      <c r="W170" s="7">
        <v>3136972126345.0103</v>
      </c>
      <c r="X170" s="7">
        <v>3517909963656.9902</v>
      </c>
      <c r="Y170" s="7">
        <v>3659283025119.1367</v>
      </c>
      <c r="Z170" s="7">
        <v>3979574111781.8901</v>
      </c>
      <c r="AA170" s="7">
        <v>4397051258071.6221</v>
      </c>
      <c r="AB170" s="7">
        <v>4712529999482.752</v>
      </c>
      <c r="AC170" s="7">
        <v>4968766427343.9834</v>
      </c>
      <c r="AD170" s="7">
        <v>5302830242049.4492</v>
      </c>
      <c r="AE170" s="7">
        <v>5761398451214.2559</v>
      </c>
      <c r="AF170" s="7">
        <v>6224250243275.2451</v>
      </c>
      <c r="AG170" s="7">
        <v>6575110950908.4707</v>
      </c>
      <c r="AH170" s="7">
        <v>6786006083611.1904</v>
      </c>
      <c r="AI170" s="7">
        <v>7133366589284.9189</v>
      </c>
      <c r="AJ170" s="7">
        <v>7457709121892.4404</v>
      </c>
      <c r="AK170" s="7">
        <v>7888761439501.6123</v>
      </c>
      <c r="AL170" s="7">
        <v>8270122373385.4043</v>
      </c>
      <c r="AM170" s="7">
        <v>8731442777972.1338</v>
      </c>
      <c r="AN170" s="7">
        <v>9264273191726.2793</v>
      </c>
      <c r="AO170" s="7">
        <v>9724112027406.8125</v>
      </c>
      <c r="AP170" s="7">
        <v>10340031087640.914</v>
      </c>
      <c r="AQ170" s="7">
        <v>11030552667252.646</v>
      </c>
      <c r="AR170" s="7">
        <v>11361884260892.566</v>
      </c>
      <c r="AS170" s="7">
        <v>11739401906646.533</v>
      </c>
      <c r="AT170" s="7">
        <v>12407237511367.854</v>
      </c>
      <c r="AU170" s="7">
        <v>13302608706074.559</v>
      </c>
      <c r="AV170" s="7">
        <v>14267952115864.664</v>
      </c>
      <c r="AW170" s="7">
        <v>15176717496461.213</v>
      </c>
      <c r="AX170" s="7">
        <v>15948507238205.754</v>
      </c>
      <c r="AY170" s="7">
        <v>16273823136997.188</v>
      </c>
      <c r="AZ170" s="7">
        <v>15795698382986.441</v>
      </c>
      <c r="BA170" s="7">
        <v>16583580836811.135</v>
      </c>
      <c r="BB170" s="7">
        <v>17312124677047.76</v>
      </c>
      <c r="BC170" s="7">
        <v>17985081294447.57</v>
      </c>
      <c r="BD170" s="7">
        <v>18539718715830.188</v>
      </c>
      <c r="BE170" s="7">
        <v>19191755961783.734</v>
      </c>
      <c r="BF170" s="7">
        <v>19595346721974.52</v>
      </c>
      <c r="BG170" s="7">
        <v>20104904753734.801</v>
      </c>
    </row>
    <row r="171" spans="1:59" s="7" customFormat="1" x14ac:dyDescent="0.3">
      <c r="A171" s="7" t="s">
        <v>400</v>
      </c>
      <c r="B171" s="7" t="s">
        <v>63</v>
      </c>
      <c r="W171" s="7">
        <v>2434884951.206985</v>
      </c>
      <c r="X171" s="7">
        <v>2259179124.8860526</v>
      </c>
      <c r="Y171" s="7">
        <v>2128089611.3464725</v>
      </c>
      <c r="Z171" s="7">
        <v>2308102953.0562782</v>
      </c>
      <c r="AA171" s="7">
        <v>1960567071.1041818</v>
      </c>
      <c r="AB171" s="7">
        <v>1615776820.5680442</v>
      </c>
      <c r="AC171" s="7">
        <v>1816754048.1400437</v>
      </c>
      <c r="AD171" s="7">
        <v>2310454960.7072692</v>
      </c>
      <c r="AE171" s="7">
        <v>2506554607.4334726</v>
      </c>
      <c r="AF171" s="7">
        <v>2547340984.4816408</v>
      </c>
      <c r="AG171" s="7">
        <v>2804379662.1961117</v>
      </c>
      <c r="AH171" s="7">
        <v>3012742078.0067363</v>
      </c>
      <c r="AI171" s="7">
        <v>3448326858.3450203</v>
      </c>
      <c r="AJ171" s="7">
        <v>3218475900.4804602</v>
      </c>
      <c r="AK171" s="7">
        <v>3636645995.268671</v>
      </c>
      <c r="AL171" s="7">
        <v>3942478205.7290945</v>
      </c>
      <c r="AM171" s="7">
        <v>3945340776.4054618</v>
      </c>
      <c r="AN171" s="7">
        <v>4102648719.6180558</v>
      </c>
      <c r="AO171" s="7">
        <v>3826527630.5555053</v>
      </c>
      <c r="AP171" s="7">
        <v>3818954447.9908342</v>
      </c>
      <c r="AQ171" s="7">
        <v>3908661517.6229868</v>
      </c>
      <c r="AR171" s="7">
        <v>3546783708.1261907</v>
      </c>
      <c r="AS171" s="7">
        <v>3361251197.7382903</v>
      </c>
      <c r="AT171" s="7">
        <v>4931312147.2100668</v>
      </c>
      <c r="AU171" s="7">
        <v>6606858786.011735</v>
      </c>
      <c r="AV171" s="7">
        <v>7261333794.6000347</v>
      </c>
      <c r="AW171" s="7">
        <v>7978734401.5358496</v>
      </c>
      <c r="AX171" s="7">
        <v>8740865600.2498093</v>
      </c>
      <c r="AY171" s="7">
        <v>8486721916.912797</v>
      </c>
      <c r="AZ171" s="7">
        <v>8876191120.7618885</v>
      </c>
      <c r="BA171" s="7">
        <v>11282192605.037428</v>
      </c>
      <c r="BB171" s="7">
        <v>12409629835.699825</v>
      </c>
      <c r="BC171" s="7">
        <v>13016272898.903774</v>
      </c>
      <c r="BD171" s="7">
        <v>12713366873.465837</v>
      </c>
      <c r="BE171" s="7">
        <v>12853963142.812387</v>
      </c>
      <c r="BF171" s="7">
        <v>11491507355.64978</v>
      </c>
      <c r="BG171" s="7">
        <v>10267157279.995649</v>
      </c>
    </row>
    <row r="172" spans="1:59" s="7" customFormat="1" x14ac:dyDescent="0.3">
      <c r="A172" s="7" t="s">
        <v>402</v>
      </c>
      <c r="B172" s="7" t="s">
        <v>63</v>
      </c>
      <c r="H172" s="7">
        <v>159594493.54880807</v>
      </c>
      <c r="I172" s="7">
        <v>164206537.56167462</v>
      </c>
      <c r="J172" s="7">
        <v>180036768.87300986</v>
      </c>
      <c r="K172" s="7">
        <v>215507164.03425771</v>
      </c>
      <c r="L172" s="7">
        <v>263108834.53668395</v>
      </c>
      <c r="M172" s="7">
        <v>358815681.90321463</v>
      </c>
      <c r="N172" s="7">
        <v>413634335.27009726</v>
      </c>
      <c r="O172" s="7">
        <v>505892512.86192739</v>
      </c>
      <c r="P172" s="7">
        <v>542294864.81242955</v>
      </c>
      <c r="Q172" s="7">
        <v>637400199.11048937</v>
      </c>
      <c r="R172" s="7">
        <v>816647865.8314296</v>
      </c>
      <c r="S172" s="7">
        <v>798310509.64743352</v>
      </c>
      <c r="T172" s="7">
        <v>837616756.53373659</v>
      </c>
      <c r="U172" s="7">
        <v>846007597.7203958</v>
      </c>
      <c r="V172" s="7">
        <v>1047225130.2433331</v>
      </c>
      <c r="W172" s="7">
        <v>1182457142.6064794</v>
      </c>
      <c r="X172" s="7">
        <v>972563810.23032522</v>
      </c>
      <c r="Y172" s="7">
        <v>904619629.79726827</v>
      </c>
      <c r="Z172" s="7">
        <v>823832940.45051134</v>
      </c>
      <c r="AA172" s="7">
        <v>796018978.47129989</v>
      </c>
      <c r="AB172" s="7">
        <v>854823821.72317684</v>
      </c>
      <c r="AC172" s="7">
        <v>1201262517.8764403</v>
      </c>
      <c r="AD172" s="7">
        <v>1488113532.2858417</v>
      </c>
      <c r="AE172" s="7">
        <v>2072735787.3177876</v>
      </c>
      <c r="AF172" s="7">
        <v>2185072798.331841</v>
      </c>
      <c r="AG172" s="7">
        <v>2529310103.8360834</v>
      </c>
      <c r="AH172" s="7">
        <v>2653781596.4600844</v>
      </c>
      <c r="AI172" s="7">
        <v>2923764926.3971753</v>
      </c>
      <c r="AJ172" s="7">
        <v>3070161471.0445051</v>
      </c>
      <c r="AK172" s="7">
        <v>3038727617.0390053</v>
      </c>
      <c r="AL172" s="7">
        <v>3628440274.6700048</v>
      </c>
      <c r="AM172" s="7">
        <v>3606968433.9268174</v>
      </c>
      <c r="AN172" s="7">
        <v>3291489840.5714126</v>
      </c>
      <c r="AO172" s="7">
        <v>3158806480.2610722</v>
      </c>
      <c r="AP172" s="7">
        <v>3056999988.0914588</v>
      </c>
      <c r="AQ172" s="7">
        <v>2682347064.3641982</v>
      </c>
    </row>
    <row r="173" spans="1:59" s="7" customFormat="1" x14ac:dyDescent="0.3">
      <c r="A173" s="7" t="s">
        <v>404</v>
      </c>
      <c r="B173" s="7" t="s">
        <v>63</v>
      </c>
      <c r="C173" s="7">
        <v>449526872.56556135</v>
      </c>
      <c r="D173" s="7">
        <v>485785231.72935349</v>
      </c>
      <c r="E173" s="7">
        <v>531736599.93073624</v>
      </c>
      <c r="F173" s="7">
        <v>586294879.47189975</v>
      </c>
      <c r="G173" s="7">
        <v>582816396.2164011</v>
      </c>
      <c r="H173" s="7">
        <v>673383510.2421242</v>
      </c>
      <c r="I173" s="7">
        <v>702296079.85769451</v>
      </c>
      <c r="J173" s="7">
        <v>665586872.83916223</v>
      </c>
      <c r="K173" s="7">
        <v>641214226.83901155</v>
      </c>
      <c r="L173" s="7">
        <v>625867984.42817962</v>
      </c>
      <c r="M173" s="7">
        <v>649916621.17985666</v>
      </c>
      <c r="N173" s="7">
        <v>693573704.42286551</v>
      </c>
      <c r="O173" s="7">
        <v>742779659.45516658</v>
      </c>
      <c r="P173" s="7">
        <v>946385104.96773088</v>
      </c>
      <c r="Q173" s="7">
        <v>1026137112.4370685</v>
      </c>
      <c r="R173" s="7">
        <v>1048690931.5405966</v>
      </c>
      <c r="S173" s="7">
        <v>1064517600.1005086</v>
      </c>
      <c r="T173" s="7">
        <v>1291458043.7402987</v>
      </c>
      <c r="U173" s="7">
        <v>1774365587.8685126</v>
      </c>
      <c r="V173" s="7">
        <v>2109277663.0974798</v>
      </c>
      <c r="W173" s="7">
        <v>2508524715.7951574</v>
      </c>
      <c r="X173" s="7">
        <v>2170893417.9812899</v>
      </c>
      <c r="Y173" s="7">
        <v>2017612217.8275211</v>
      </c>
      <c r="Z173" s="7">
        <v>1803099561.083931</v>
      </c>
      <c r="AA173" s="7">
        <v>1461243326.8377507</v>
      </c>
      <c r="AB173" s="7">
        <v>1440581653.3232758</v>
      </c>
      <c r="AC173" s="7">
        <v>1904097000.7496278</v>
      </c>
      <c r="AD173" s="7">
        <v>2233006101.9447594</v>
      </c>
      <c r="AE173" s="7">
        <v>2280356194.1455908</v>
      </c>
      <c r="AF173" s="7">
        <v>2179567111.0004025</v>
      </c>
      <c r="AG173" s="7">
        <v>2480673304.7430873</v>
      </c>
      <c r="AH173" s="7">
        <v>2327986215.8635607</v>
      </c>
      <c r="AI173" s="7">
        <v>2344987614.2744126</v>
      </c>
      <c r="AJ173" s="7">
        <v>1606581743.7849715</v>
      </c>
      <c r="AK173" s="7">
        <v>1563207224.650656</v>
      </c>
      <c r="AL173" s="7">
        <v>1880803361.6856229</v>
      </c>
      <c r="AM173" s="7">
        <v>1987770898.5433359</v>
      </c>
      <c r="AN173" s="7">
        <v>1845599608.4427245</v>
      </c>
      <c r="AO173" s="7">
        <v>2076737356.6789691</v>
      </c>
      <c r="AP173" s="7">
        <v>2018193703.060472</v>
      </c>
      <c r="AQ173" s="7">
        <v>1798374468.3636239</v>
      </c>
      <c r="AR173" s="7">
        <v>1945327564.6504242</v>
      </c>
      <c r="AS173" s="7">
        <v>2170481508.8691602</v>
      </c>
      <c r="AT173" s="7">
        <v>2731416346.4815831</v>
      </c>
      <c r="AU173" s="7">
        <v>3052898739.467802</v>
      </c>
      <c r="AV173" s="7">
        <v>3405134831.8504953</v>
      </c>
      <c r="AW173" s="7">
        <v>3646728060.0646296</v>
      </c>
      <c r="AX173" s="7">
        <v>4291363390.9129529</v>
      </c>
      <c r="AY173" s="7">
        <v>5403363917.3095989</v>
      </c>
      <c r="AZ173" s="7">
        <v>5397121856.3520374</v>
      </c>
      <c r="BA173" s="7">
        <v>5718589799.2436562</v>
      </c>
      <c r="BB173" s="7">
        <v>6409169889.5089092</v>
      </c>
      <c r="BC173" s="7">
        <v>6942209594.5543337</v>
      </c>
      <c r="BD173" s="7">
        <v>7667951987.6933041</v>
      </c>
      <c r="BE173" s="7">
        <v>8245312136.5654345</v>
      </c>
      <c r="BF173" s="7">
        <v>7142951342.4223022</v>
      </c>
      <c r="BG173" s="7">
        <v>7508986509.2748737</v>
      </c>
    </row>
    <row r="174" spans="1:59" s="7" customFormat="1" x14ac:dyDescent="0.3">
      <c r="A174" s="7" t="s">
        <v>406</v>
      </c>
      <c r="B174" s="7" t="s">
        <v>63</v>
      </c>
      <c r="C174" s="7">
        <v>4196092258.1548367</v>
      </c>
      <c r="D174" s="7">
        <v>4467200335.9932795</v>
      </c>
      <c r="E174" s="7">
        <v>4909302953.9409199</v>
      </c>
      <c r="F174" s="7">
        <v>5165489010.2197952</v>
      </c>
      <c r="G174" s="7">
        <v>5552822483.5503283</v>
      </c>
      <c r="H174" s="7">
        <v>5874422511.5497694</v>
      </c>
      <c r="I174" s="7">
        <v>6366792664.1467171</v>
      </c>
      <c r="J174" s="7">
        <v>5203135937.2812538</v>
      </c>
      <c r="K174" s="7">
        <v>5200895982.0803585</v>
      </c>
      <c r="L174" s="7">
        <v>6634187316.2536745</v>
      </c>
      <c r="M174" s="7">
        <v>12545849083.018339</v>
      </c>
      <c r="N174" s="7">
        <v>9181769911.504425</v>
      </c>
      <c r="O174" s="7">
        <v>12274416017.797552</v>
      </c>
      <c r="P174" s="7">
        <v>15162871287.128712</v>
      </c>
      <c r="Q174" s="7">
        <v>24846641318.124207</v>
      </c>
      <c r="R174" s="7">
        <v>27778934624.697338</v>
      </c>
      <c r="S174" s="7">
        <v>36308883248.730965</v>
      </c>
      <c r="T174" s="7">
        <v>36035407725.321884</v>
      </c>
      <c r="U174" s="7">
        <v>36527862208.713272</v>
      </c>
      <c r="V174" s="7">
        <v>47259911894.273125</v>
      </c>
      <c r="W174" s="7">
        <v>64201788122.605354</v>
      </c>
      <c r="X174" s="7">
        <v>61076493506.493507</v>
      </c>
      <c r="Y174" s="7">
        <v>51397461685.823746</v>
      </c>
      <c r="Z174" s="7">
        <v>35451565749.235466</v>
      </c>
      <c r="AA174" s="7">
        <v>28500815241.470978</v>
      </c>
      <c r="AB174" s="7">
        <v>28873977228.111504</v>
      </c>
      <c r="AC174" s="7">
        <v>20721499308.437065</v>
      </c>
      <c r="AD174" s="7">
        <v>24093203444.564049</v>
      </c>
      <c r="AE174" s="7">
        <v>23272161396.885323</v>
      </c>
      <c r="AF174" s="7">
        <v>24231168858.718708</v>
      </c>
      <c r="AG174" s="7">
        <v>30757075595.368145</v>
      </c>
      <c r="AH174" s="7">
        <v>27392886872.554733</v>
      </c>
      <c r="AI174" s="7">
        <v>29300903643.058353</v>
      </c>
      <c r="AJ174" s="7">
        <v>15789003752.759382</v>
      </c>
      <c r="AK174" s="7">
        <v>18086400535.57766</v>
      </c>
      <c r="AL174" s="7">
        <v>28546958641.273453</v>
      </c>
      <c r="AM174" s="7">
        <v>34987951375</v>
      </c>
      <c r="AN174" s="7">
        <v>35822342617.697807</v>
      </c>
      <c r="AO174" s="7">
        <v>32004613750</v>
      </c>
      <c r="AP174" s="7">
        <v>35870792987.943222</v>
      </c>
      <c r="AQ174" s="7">
        <v>46386011231.369957</v>
      </c>
      <c r="AR174" s="7">
        <v>44137994251.618034</v>
      </c>
      <c r="AS174" s="7">
        <v>59116847821.579681</v>
      </c>
      <c r="AT174" s="7">
        <v>67655813930.092621</v>
      </c>
      <c r="AU174" s="7">
        <v>87845420504.48497</v>
      </c>
      <c r="AV174" s="7">
        <v>112248353104.91086</v>
      </c>
      <c r="AW174" s="7">
        <v>145429764861.24939</v>
      </c>
      <c r="AX174" s="7">
        <v>166451213395.63986</v>
      </c>
      <c r="AY174" s="7">
        <v>208064753766.47043</v>
      </c>
      <c r="AZ174" s="7">
        <v>169481317540.36392</v>
      </c>
      <c r="BA174" s="7">
        <v>369062464570.38684</v>
      </c>
      <c r="BB174" s="7">
        <v>411743801711.64197</v>
      </c>
      <c r="BC174" s="7">
        <v>460953836444.36426</v>
      </c>
      <c r="BD174" s="7">
        <v>514966287206.50519</v>
      </c>
      <c r="BE174" s="7">
        <v>568498939784.02112</v>
      </c>
      <c r="BF174" s="7">
        <v>481066152870.26617</v>
      </c>
      <c r="BG174" s="7">
        <v>405082677659.86816</v>
      </c>
    </row>
    <row r="175" spans="1:59" s="7" customFormat="1" x14ac:dyDescent="0.3">
      <c r="A175" s="7" t="s">
        <v>408</v>
      </c>
      <c r="B175" s="7" t="s">
        <v>63</v>
      </c>
      <c r="C175" s="7">
        <v>223854666.66666663</v>
      </c>
      <c r="D175" s="7">
        <v>240524723.42857143</v>
      </c>
      <c r="E175" s="7">
        <v>265291588.66666666</v>
      </c>
      <c r="F175" s="7">
        <v>292916241.14285713</v>
      </c>
      <c r="G175" s="7">
        <v>341973758.85714281</v>
      </c>
      <c r="H175" s="7">
        <v>566542872.35714281</v>
      </c>
      <c r="I175" s="7">
        <v>606671444</v>
      </c>
      <c r="J175" s="7">
        <v>657171436.71428573</v>
      </c>
      <c r="K175" s="7">
        <v>695899980.42857146</v>
      </c>
      <c r="L175" s="7">
        <v>747971449.57142866</v>
      </c>
      <c r="M175" s="7">
        <v>776585681.07142866</v>
      </c>
      <c r="N175" s="7">
        <v>826571413.42857146</v>
      </c>
      <c r="O175" s="7">
        <v>880842890.07142866</v>
      </c>
      <c r="P175" s="7">
        <v>1093571441.5000002</v>
      </c>
      <c r="Q175" s="7">
        <v>1520900045.1428571</v>
      </c>
      <c r="R175" s="7">
        <v>1590428522.6428573</v>
      </c>
      <c r="S175" s="7">
        <v>1847871371.7142859</v>
      </c>
      <c r="T175" s="7">
        <v>2239857060.5714288</v>
      </c>
      <c r="U175" s="7">
        <v>2142128603.7857141</v>
      </c>
      <c r="V175" s="7">
        <v>1527852635.6315787</v>
      </c>
      <c r="W175" s="7">
        <v>2189347367.5263157</v>
      </c>
      <c r="X175" s="7">
        <v>2448290109.6499996</v>
      </c>
      <c r="Y175" s="7">
        <v>2465165179.6956525</v>
      </c>
      <c r="Z175" s="7">
        <v>2743341724.083333</v>
      </c>
      <c r="AA175" s="7">
        <v>3105517091.4137931</v>
      </c>
      <c r="AB175" s="7">
        <v>2683816288.7906976</v>
      </c>
      <c r="AC175" s="7">
        <v>2885710608.880795</v>
      </c>
      <c r="AD175" s="7">
        <v>3851213727.6785712</v>
      </c>
      <c r="AE175" s="7">
        <v>2630904261.8324676</v>
      </c>
      <c r="AF175" s="7">
        <v>1013184745.7071515</v>
      </c>
      <c r="AG175" s="7">
        <v>1009455476.0558287</v>
      </c>
      <c r="AH175" s="7">
        <v>1488804123.7113404</v>
      </c>
      <c r="AI175" s="7">
        <v>1792800000</v>
      </c>
      <c r="AJ175" s="7">
        <v>1756454248.3660131</v>
      </c>
      <c r="AK175" s="7">
        <v>3863185119.0476193</v>
      </c>
      <c r="AL175" s="7">
        <v>4140470000</v>
      </c>
      <c r="AM175" s="7">
        <v>4308351902.7860107</v>
      </c>
      <c r="AN175" s="7">
        <v>4389965590.9653788</v>
      </c>
      <c r="AO175" s="7">
        <v>4635267224.8419495</v>
      </c>
      <c r="AP175" s="7">
        <v>4855717874.6824722</v>
      </c>
      <c r="AQ175" s="7">
        <v>5107329007.0921993</v>
      </c>
      <c r="AR175" s="7">
        <v>5323146565.7031498</v>
      </c>
      <c r="AS175" s="7">
        <v>5224213017.5438595</v>
      </c>
      <c r="AT175" s="7">
        <v>5322454925.8474579</v>
      </c>
      <c r="AU175" s="7">
        <v>5795568204.6453238</v>
      </c>
      <c r="AV175" s="7">
        <v>6321335612.2223349</v>
      </c>
      <c r="AW175" s="7">
        <v>6763671610.700057</v>
      </c>
      <c r="AX175" s="7">
        <v>7423377429.0592747</v>
      </c>
      <c r="AY175" s="7">
        <v>8496965842.2767</v>
      </c>
      <c r="AZ175" s="7">
        <v>8298695144.9150667</v>
      </c>
      <c r="BA175" s="7">
        <v>8758622328.6696243</v>
      </c>
      <c r="BB175" s="7">
        <v>9774316692.1598454</v>
      </c>
      <c r="BC175" s="7">
        <v>10532001129.669975</v>
      </c>
      <c r="BD175" s="7">
        <v>10982972256.378729</v>
      </c>
      <c r="BE175" s="7">
        <v>11880438824.449419</v>
      </c>
      <c r="BF175" s="7">
        <v>12747741539.725864</v>
      </c>
      <c r="BG175" s="7">
        <v>13230844686.857956</v>
      </c>
    </row>
    <row r="176" spans="1:59" s="7" customFormat="1" x14ac:dyDescent="0.3">
      <c r="A176" s="7" t="s">
        <v>410</v>
      </c>
      <c r="B176" s="7" t="s">
        <v>63</v>
      </c>
      <c r="C176" s="7">
        <v>12276734172.082758</v>
      </c>
      <c r="D176" s="7">
        <v>13493833739.99494</v>
      </c>
      <c r="E176" s="7">
        <v>14647057370.141788</v>
      </c>
      <c r="F176" s="7">
        <v>15891241386.290953</v>
      </c>
      <c r="G176" s="7">
        <v>18699380731.346462</v>
      </c>
      <c r="H176" s="7">
        <v>21000586933.204056</v>
      </c>
      <c r="I176" s="7">
        <v>22867203317.402157</v>
      </c>
      <c r="J176" s="7">
        <v>25087562181.321754</v>
      </c>
      <c r="K176" s="7">
        <v>27817605743.250271</v>
      </c>
      <c r="L176" s="7">
        <v>31503868835.185322</v>
      </c>
      <c r="M176" s="7">
        <v>37677621537.712303</v>
      </c>
      <c r="N176" s="7">
        <v>44010160463.659149</v>
      </c>
      <c r="O176" s="7">
        <v>54008338917.879707</v>
      </c>
      <c r="P176" s="7">
        <v>70924006306.164276</v>
      </c>
      <c r="Q176" s="7">
        <v>86129928026.887451</v>
      </c>
      <c r="R176" s="7">
        <v>98970041042.174973</v>
      </c>
      <c r="S176" s="7">
        <v>107775403067.17787</v>
      </c>
      <c r="T176" s="7">
        <v>125395875998.92252</v>
      </c>
      <c r="U176" s="7">
        <v>153870462415.97067</v>
      </c>
      <c r="V176" s="7">
        <v>177376289135.44986</v>
      </c>
      <c r="W176" s="7">
        <v>192661371425.40457</v>
      </c>
      <c r="X176" s="7">
        <v>162039376225.38196</v>
      </c>
      <c r="Y176" s="7">
        <v>156456858050.67261</v>
      </c>
      <c r="Z176" s="7">
        <v>151487045479.11359</v>
      </c>
      <c r="AA176" s="7">
        <v>142075910370.87912</v>
      </c>
      <c r="AB176" s="7">
        <v>142009922306.26328</v>
      </c>
      <c r="AC176" s="7">
        <v>198298498021.22687</v>
      </c>
      <c r="AD176" s="7">
        <v>241918791122.71539</v>
      </c>
      <c r="AE176" s="7">
        <v>258567751142.82529</v>
      </c>
      <c r="AF176" s="7">
        <v>255039560739.89398</v>
      </c>
      <c r="AG176" s="7">
        <v>314267667675.17847</v>
      </c>
      <c r="AH176" s="7">
        <v>323320449905.70483</v>
      </c>
      <c r="AI176" s="7">
        <v>358330385839.599</v>
      </c>
      <c r="AJ176" s="7">
        <v>349037818106.31232</v>
      </c>
      <c r="AK176" s="7">
        <v>374291430318.44049</v>
      </c>
      <c r="AL176" s="7">
        <v>446528959648.64124</v>
      </c>
      <c r="AM176" s="7">
        <v>445704575163.39868</v>
      </c>
      <c r="AN176" s="7">
        <v>412199006098.93835</v>
      </c>
      <c r="AO176" s="7">
        <v>432476116418.57367</v>
      </c>
      <c r="AP176" s="7">
        <v>441975282335.39313</v>
      </c>
      <c r="AQ176" s="7">
        <v>412807259996.31476</v>
      </c>
      <c r="AR176" s="7">
        <v>426573601789.70917</v>
      </c>
      <c r="AS176" s="7">
        <v>465368906455.86298</v>
      </c>
      <c r="AT176" s="7">
        <v>571863431151.24158</v>
      </c>
      <c r="AU176" s="7">
        <v>650532654581.57434</v>
      </c>
      <c r="AV176" s="7">
        <v>678533764457.15698</v>
      </c>
      <c r="AW176" s="7">
        <v>726649102998.36902</v>
      </c>
      <c r="AX176" s="7">
        <v>839419655078.01807</v>
      </c>
      <c r="AY176" s="7">
        <v>936228211513.10974</v>
      </c>
      <c r="AZ176" s="7">
        <v>857932759099.74988</v>
      </c>
      <c r="BA176" s="7">
        <v>836389937229.19678</v>
      </c>
      <c r="BB176" s="7">
        <v>893757287201.68835</v>
      </c>
      <c r="BC176" s="7">
        <v>828946812396.78809</v>
      </c>
      <c r="BD176" s="7">
        <v>866680000367.26367</v>
      </c>
      <c r="BE176" s="7">
        <v>879635084124.98657</v>
      </c>
      <c r="BF176" s="7">
        <v>750318056805.55701</v>
      </c>
      <c r="BG176" s="7">
        <v>770845046231.72729</v>
      </c>
    </row>
    <row r="177" spans="1:59" s="7" customFormat="1" x14ac:dyDescent="0.3">
      <c r="A177" s="7" t="s">
        <v>412</v>
      </c>
      <c r="B177" s="7" t="s">
        <v>63</v>
      </c>
      <c r="C177" s="7">
        <v>5163271598.1570234</v>
      </c>
      <c r="D177" s="7">
        <v>5632460936.5457554</v>
      </c>
      <c r="E177" s="7">
        <v>6066976682.6736364</v>
      </c>
      <c r="F177" s="7">
        <v>6510239502.7648907</v>
      </c>
      <c r="G177" s="7">
        <v>7159202706.4802685</v>
      </c>
      <c r="H177" s="7">
        <v>8058681060.1590014</v>
      </c>
      <c r="I177" s="7">
        <v>8696460205.3397026</v>
      </c>
      <c r="J177" s="7">
        <v>9514496703.3976154</v>
      </c>
      <c r="K177" s="7">
        <v>10159934136.783834</v>
      </c>
      <c r="L177" s="7">
        <v>11063065083.488796</v>
      </c>
      <c r="M177" s="7">
        <v>12814123115.261309</v>
      </c>
      <c r="N177" s="7">
        <v>14583114840.062925</v>
      </c>
      <c r="O177" s="7">
        <v>17358610849.700981</v>
      </c>
      <c r="P177" s="7">
        <v>22534253702.868641</v>
      </c>
      <c r="Q177" s="7">
        <v>27145693810.134125</v>
      </c>
      <c r="R177" s="7">
        <v>32877805200.022961</v>
      </c>
      <c r="S177" s="7">
        <v>35942270686.337395</v>
      </c>
      <c r="T177" s="7">
        <v>41508030431.107353</v>
      </c>
      <c r="U177" s="7">
        <v>46523091009.671326</v>
      </c>
      <c r="V177" s="7">
        <v>53132244623.921333</v>
      </c>
      <c r="W177" s="7">
        <v>64439382896.015556</v>
      </c>
      <c r="X177" s="7">
        <v>63596654760.867676</v>
      </c>
      <c r="Y177" s="7">
        <v>62647195537.65107</v>
      </c>
      <c r="Z177" s="7">
        <v>61627240831.094788</v>
      </c>
      <c r="AA177" s="7">
        <v>62057955032.775833</v>
      </c>
      <c r="AB177" s="7">
        <v>65416879914.390724</v>
      </c>
      <c r="AC177" s="7">
        <v>78693253275.994965</v>
      </c>
      <c r="AD177" s="7">
        <v>94230055658.62709</v>
      </c>
      <c r="AE177" s="7">
        <v>101900260856.22218</v>
      </c>
      <c r="AF177" s="7">
        <v>102633789557.53494</v>
      </c>
      <c r="AG177" s="7">
        <v>119791683307.50676</v>
      </c>
      <c r="AH177" s="7">
        <v>121872464483.48734</v>
      </c>
      <c r="AI177" s="7">
        <v>130838040067.58388</v>
      </c>
      <c r="AJ177" s="7">
        <v>120579072750.59557</v>
      </c>
      <c r="AK177" s="7">
        <v>127131461119.92746</v>
      </c>
      <c r="AL177" s="7">
        <v>152027402449.80426</v>
      </c>
      <c r="AM177" s="7">
        <v>163517783497.16272</v>
      </c>
      <c r="AN177" s="7">
        <v>161354369892.83795</v>
      </c>
      <c r="AO177" s="7">
        <v>154165219811.53333</v>
      </c>
      <c r="AP177" s="7">
        <v>162286003692.68643</v>
      </c>
      <c r="AQ177" s="7">
        <v>171315639982.7308</v>
      </c>
      <c r="AR177" s="7">
        <v>174003247439.30515</v>
      </c>
      <c r="AS177" s="7">
        <v>195418347152.9848</v>
      </c>
      <c r="AT177" s="7">
        <v>228752436371.85391</v>
      </c>
      <c r="AU177" s="7">
        <v>264357494659.3876</v>
      </c>
      <c r="AV177" s="7">
        <v>308722079937.91229</v>
      </c>
      <c r="AW177" s="7">
        <v>345424664369.35748</v>
      </c>
      <c r="AX177" s="7">
        <v>400883873279.08289</v>
      </c>
      <c r="AY177" s="7">
        <v>461946808510.63831</v>
      </c>
      <c r="AZ177" s="7">
        <v>386383919342.27057</v>
      </c>
      <c r="BA177" s="7">
        <v>428527064662.89789</v>
      </c>
      <c r="BB177" s="7">
        <v>498156756965.08148</v>
      </c>
      <c r="BC177" s="7">
        <v>509704856037.81696</v>
      </c>
      <c r="BD177" s="7">
        <v>522746212765.95746</v>
      </c>
      <c r="BE177" s="7">
        <v>498339751388.52124</v>
      </c>
      <c r="BF177" s="7">
        <v>386578443732.56158</v>
      </c>
      <c r="BG177" s="7">
        <v>370556666666.66663</v>
      </c>
    </row>
    <row r="178" spans="1:59" s="7" customFormat="1" x14ac:dyDescent="0.3">
      <c r="A178" s="7" t="s">
        <v>414</v>
      </c>
      <c r="B178" s="7" t="s">
        <v>63</v>
      </c>
      <c r="C178" s="7">
        <v>508334413.96508723</v>
      </c>
      <c r="D178" s="7">
        <v>531959561.62226015</v>
      </c>
      <c r="E178" s="7">
        <v>574091101.19438243</v>
      </c>
      <c r="F178" s="7">
        <v>496947904.44303292</v>
      </c>
      <c r="G178" s="7">
        <v>496098775.30864197</v>
      </c>
      <c r="H178" s="7">
        <v>735267082.29426432</v>
      </c>
      <c r="I178" s="7">
        <v>906811943.8246491</v>
      </c>
      <c r="J178" s="7">
        <v>841974025.46265912</v>
      </c>
      <c r="K178" s="7">
        <v>772228643.40542805</v>
      </c>
      <c r="L178" s="7">
        <v>788641965.43209875</v>
      </c>
      <c r="M178" s="7">
        <v>865975308.64197528</v>
      </c>
      <c r="N178" s="7">
        <v>882765471.60493827</v>
      </c>
      <c r="O178" s="7">
        <v>1024098804.9382716</v>
      </c>
      <c r="P178" s="7">
        <v>972101724.99536824</v>
      </c>
      <c r="Q178" s="7">
        <v>1217953546.9760365</v>
      </c>
      <c r="R178" s="7">
        <v>1575789254.4693799</v>
      </c>
      <c r="S178" s="7">
        <v>1452792989.1086464</v>
      </c>
      <c r="T178" s="7">
        <v>1382400000</v>
      </c>
      <c r="U178" s="7">
        <v>1604162497.4594533</v>
      </c>
      <c r="V178" s="7">
        <v>1851250008.3333333</v>
      </c>
      <c r="W178" s="7">
        <v>1945916583.3333333</v>
      </c>
      <c r="X178" s="7">
        <v>2275583316.6666665</v>
      </c>
      <c r="Y178" s="7">
        <v>2395429852.4307566</v>
      </c>
      <c r="Z178" s="7">
        <v>2447174803.377913</v>
      </c>
      <c r="AA178" s="7">
        <v>2581207387.7970943</v>
      </c>
      <c r="AB178" s="7">
        <v>2619913955.515564</v>
      </c>
      <c r="AC178" s="7">
        <v>2850784523.3771081</v>
      </c>
      <c r="AD178" s="7">
        <v>2957255379.5431495</v>
      </c>
      <c r="AE178" s="7">
        <v>3487009748.3563819</v>
      </c>
      <c r="AF178" s="7">
        <v>3525228153.1736097</v>
      </c>
      <c r="AG178" s="7">
        <v>3627562402.6602683</v>
      </c>
      <c r="AH178" s="7">
        <v>3921476084.8907189</v>
      </c>
      <c r="AI178" s="7">
        <v>3401211581.2917595</v>
      </c>
      <c r="AJ178" s="7">
        <v>3660041666.6666665</v>
      </c>
      <c r="AK178" s="7">
        <v>4066775510.2040815</v>
      </c>
      <c r="AL178" s="7">
        <v>4401104417.6706829</v>
      </c>
      <c r="AM178" s="7">
        <v>4521580381.4713898</v>
      </c>
      <c r="AN178" s="7">
        <v>4918691916.5351572</v>
      </c>
      <c r="AO178" s="7">
        <v>4856255044.3906374</v>
      </c>
      <c r="AP178" s="7">
        <v>5033642384.1059608</v>
      </c>
      <c r="AQ178" s="7">
        <v>5494252207.9050245</v>
      </c>
      <c r="AR178" s="7">
        <v>6007061224.4897947</v>
      </c>
      <c r="AS178" s="7">
        <v>6050875806.664032</v>
      </c>
      <c r="AT178" s="7">
        <v>6330473096.5407076</v>
      </c>
      <c r="AU178" s="7">
        <v>7273938314.7198763</v>
      </c>
      <c r="AV178" s="7">
        <v>8130258041.4670582</v>
      </c>
      <c r="AW178" s="7">
        <v>9043715355.8880978</v>
      </c>
      <c r="AX178" s="7">
        <v>10325618017.378969</v>
      </c>
      <c r="AY178" s="7">
        <v>12545438605.395878</v>
      </c>
      <c r="AZ178" s="7">
        <v>12854985464.076431</v>
      </c>
      <c r="BA178" s="7">
        <v>16002656434.474615</v>
      </c>
      <c r="BB178" s="7">
        <v>18913574370.76004</v>
      </c>
      <c r="BC178" s="7">
        <v>18851513891.065998</v>
      </c>
      <c r="BD178" s="7">
        <v>19271168018.48201</v>
      </c>
      <c r="BE178" s="7">
        <v>20002968837.947144</v>
      </c>
      <c r="BF178" s="7">
        <v>21313549578.69841</v>
      </c>
      <c r="BG178" s="7">
        <v>21143873417.400158</v>
      </c>
    </row>
    <row r="179" spans="1:59" s="7" customFormat="1" x14ac:dyDescent="0.3">
      <c r="A179" s="7" t="s">
        <v>416</v>
      </c>
      <c r="B179" s="7" t="s">
        <v>63</v>
      </c>
      <c r="AX179" s="7">
        <v>20432742.112698164</v>
      </c>
      <c r="AY179" s="7">
        <v>39333572.32478939</v>
      </c>
      <c r="AZ179" s="7">
        <v>44290951.925200619</v>
      </c>
      <c r="BA179" s="7">
        <v>49248810.572687224</v>
      </c>
      <c r="BB179" s="7">
        <v>72751801.046087041</v>
      </c>
      <c r="BC179" s="7">
        <v>103811958.76288657</v>
      </c>
      <c r="BD179" s="7">
        <v>108601538.46153845</v>
      </c>
      <c r="BE179" s="7">
        <v>117020381.93169299</v>
      </c>
      <c r="BF179" s="7">
        <v>100459782.60869566</v>
      </c>
      <c r="BG179" s="7">
        <v>102060129.57705468</v>
      </c>
    </row>
    <row r="180" spans="1:59" s="7" customFormat="1" x14ac:dyDescent="0.3">
      <c r="A180" s="7" t="s">
        <v>418</v>
      </c>
      <c r="B180" s="7" t="s">
        <v>63</v>
      </c>
      <c r="C180" s="7">
        <v>5485854791.9709644</v>
      </c>
      <c r="D180" s="7">
        <v>5670064168.2177305</v>
      </c>
      <c r="E180" s="7">
        <v>6077496267.7629433</v>
      </c>
      <c r="F180" s="7">
        <v>6638937283.1396275</v>
      </c>
      <c r="G180" s="7">
        <v>7274144350.8180857</v>
      </c>
      <c r="H180" s="7">
        <v>5654463586.0036621</v>
      </c>
      <c r="I180" s="7">
        <v>5863733230.9761562</v>
      </c>
      <c r="J180" s="7">
        <v>5961418093.5300255</v>
      </c>
      <c r="K180" s="7">
        <v>5180597620.6413517</v>
      </c>
      <c r="L180" s="7">
        <v>5761588761.6942129</v>
      </c>
      <c r="N180" s="7">
        <v>7912290825.1586838</v>
      </c>
      <c r="O180" s="7">
        <v>9567331064.6572685</v>
      </c>
      <c r="P180" s="7">
        <v>12802281897.871157</v>
      </c>
      <c r="Q180" s="7">
        <v>13940981798.124657</v>
      </c>
      <c r="R180" s="7">
        <v>12861983284.391235</v>
      </c>
      <c r="S180" s="7">
        <v>13604832424.006235</v>
      </c>
      <c r="T180" s="7">
        <v>15446825318.455614</v>
      </c>
      <c r="U180" s="7">
        <v>18530518394.64883</v>
      </c>
      <c r="V180" s="7">
        <v>20730241410.397678</v>
      </c>
      <c r="W180" s="7">
        <v>23245512449.334106</v>
      </c>
      <c r="X180" s="7">
        <v>24417617184.247772</v>
      </c>
      <c r="Y180" s="7">
        <v>24164603058.994904</v>
      </c>
      <c r="Z180" s="7">
        <v>24308622502.628811</v>
      </c>
      <c r="AA180" s="7">
        <v>21665456808.047287</v>
      </c>
      <c r="AB180" s="7">
        <v>24680306905.370842</v>
      </c>
      <c r="AC180" s="7">
        <v>30605196451.204056</v>
      </c>
      <c r="AD180" s="7">
        <v>40377592076.756424</v>
      </c>
      <c r="AE180" s="7">
        <v>45176167471.819649</v>
      </c>
      <c r="AF180" s="7">
        <v>43920222524.708527</v>
      </c>
      <c r="AG180" s="7">
        <v>45495727006.514076</v>
      </c>
      <c r="AH180" s="7">
        <v>42745329732.162956</v>
      </c>
      <c r="AI180" s="7">
        <v>41649298170.991066</v>
      </c>
      <c r="AJ180" s="7">
        <v>46775067750.677505</v>
      </c>
      <c r="AK180" s="7">
        <v>55315342817.021797</v>
      </c>
      <c r="AL180" s="7">
        <v>63918703506.907539</v>
      </c>
      <c r="AM180" s="7">
        <v>70140835299.014847</v>
      </c>
      <c r="AN180" s="7">
        <v>66074513017.714172</v>
      </c>
      <c r="AO180" s="7">
        <v>56227169851.044792</v>
      </c>
      <c r="AP180" s="7">
        <v>58761741657.584717</v>
      </c>
      <c r="AQ180" s="7">
        <v>52623281956.703117</v>
      </c>
      <c r="AR180" s="7">
        <v>53872425916.624809</v>
      </c>
      <c r="AS180" s="7">
        <v>66628222189.363693</v>
      </c>
      <c r="AT180" s="7">
        <v>88250885550.262619</v>
      </c>
      <c r="AU180" s="7">
        <v>103905882352.94118</v>
      </c>
      <c r="AV180" s="7">
        <v>114719425473.49153</v>
      </c>
      <c r="AW180" s="7">
        <v>111606899682.25148</v>
      </c>
      <c r="AX180" s="7">
        <v>137314617476.29897</v>
      </c>
      <c r="AY180" s="7">
        <v>133279679482.67378</v>
      </c>
      <c r="AZ180" s="7">
        <v>121337372727.84059</v>
      </c>
      <c r="BA180" s="7">
        <v>146580949348.89252</v>
      </c>
      <c r="BB180" s="7">
        <v>168461998741.29498</v>
      </c>
      <c r="BC180" s="7">
        <v>176192886551.39679</v>
      </c>
      <c r="BD180" s="7">
        <v>190521142196.37854</v>
      </c>
      <c r="BE180" s="7">
        <v>200696291789.9516</v>
      </c>
      <c r="BF180" s="7">
        <v>175564427552.78162</v>
      </c>
      <c r="BG180" s="7">
        <v>185017316092.65414</v>
      </c>
    </row>
    <row r="181" spans="1:59" s="7" customFormat="1" x14ac:dyDescent="0.3">
      <c r="A181" s="7" t="s">
        <v>420</v>
      </c>
      <c r="B181" s="7" t="s">
        <v>63</v>
      </c>
      <c r="C181" s="7">
        <v>1071148475514.2681</v>
      </c>
      <c r="D181" s="7">
        <v>1125832873080.2605</v>
      </c>
      <c r="E181" s="7">
        <v>1215841395834.5391</v>
      </c>
      <c r="F181" s="7">
        <v>1310283702525.9075</v>
      </c>
      <c r="G181" s="7">
        <v>1431887117052.8193</v>
      </c>
      <c r="H181" s="7">
        <v>1554546215295.4641</v>
      </c>
      <c r="I181" s="7">
        <v>1706871955736.8303</v>
      </c>
      <c r="J181" s="7">
        <v>1831600832673.0664</v>
      </c>
      <c r="K181" s="7">
        <v>1985484760913.1438</v>
      </c>
      <c r="L181" s="7">
        <v>2179226849961.8789</v>
      </c>
      <c r="M181" s="7">
        <v>2390390683899.9609</v>
      </c>
      <c r="N181" s="7">
        <v>2646317576675.4365</v>
      </c>
      <c r="O181" s="7">
        <v>3070546013844.5498</v>
      </c>
      <c r="P181" s="7">
        <v>3709185177012.0649</v>
      </c>
      <c r="Q181" s="7">
        <v>4158280828935.9751</v>
      </c>
      <c r="R181" s="7">
        <v>4658825077592.4375</v>
      </c>
      <c r="S181" s="7">
        <v>5049009543876.6465</v>
      </c>
      <c r="T181" s="7">
        <v>5693077367139.9873</v>
      </c>
      <c r="U181" s="7">
        <v>6835772209738.793</v>
      </c>
      <c r="V181" s="7">
        <v>7896142494076.7607</v>
      </c>
      <c r="W181" s="7">
        <v>8764338498876.6553</v>
      </c>
      <c r="X181" s="7">
        <v>8922436064860.4785</v>
      </c>
      <c r="Y181" s="7">
        <v>8786255124381.4619</v>
      </c>
      <c r="Z181" s="7">
        <v>9077887021839.1523</v>
      </c>
      <c r="AA181" s="7">
        <v>9494477176460.6719</v>
      </c>
      <c r="AB181" s="7">
        <v>10015967458690.473</v>
      </c>
      <c r="AC181" s="7">
        <v>12140888703532.752</v>
      </c>
      <c r="AD181" s="7">
        <v>14052574571754.34</v>
      </c>
      <c r="AE181" s="7">
        <v>15854831419998.123</v>
      </c>
      <c r="AF181" s="7">
        <v>16610824977450.471</v>
      </c>
      <c r="AG181" s="7">
        <v>18717131834846.262</v>
      </c>
      <c r="AH181" s="7">
        <v>19798533698156.387</v>
      </c>
      <c r="AI181" s="7">
        <v>21286212823936.242</v>
      </c>
      <c r="AJ181" s="7">
        <v>21602686285516.527</v>
      </c>
      <c r="AK181" s="7">
        <v>23066746233125.238</v>
      </c>
      <c r="AL181" s="7">
        <v>25409558844503.574</v>
      </c>
      <c r="AM181" s="7">
        <v>25631695317896.238</v>
      </c>
      <c r="AN181" s="7">
        <v>25240277081015.031</v>
      </c>
      <c r="AO181" s="7">
        <v>25498833540302.703</v>
      </c>
      <c r="AP181" s="7">
        <v>26798774923570.719</v>
      </c>
      <c r="AQ181" s="7">
        <v>27363992604547.586</v>
      </c>
      <c r="AR181" s="7">
        <v>27110458733014.957</v>
      </c>
      <c r="AS181" s="7">
        <v>28288512448418.738</v>
      </c>
      <c r="AT181" s="7">
        <v>31695201775379.023</v>
      </c>
      <c r="AU181" s="7">
        <v>35282198778124.219</v>
      </c>
      <c r="AV181" s="7">
        <v>37292067332552.367</v>
      </c>
      <c r="AW181" s="7">
        <v>39314471295987.313</v>
      </c>
      <c r="AX181" s="7">
        <v>42976830143569.586</v>
      </c>
      <c r="AY181" s="7">
        <v>45489387312056.383</v>
      </c>
      <c r="AZ181" s="7">
        <v>42557636515963.859</v>
      </c>
      <c r="BA181" s="7">
        <v>44588338316642.359</v>
      </c>
      <c r="BB181" s="7">
        <v>47907103635329.813</v>
      </c>
      <c r="BC181" s="7">
        <v>47806877199977.977</v>
      </c>
      <c r="BD181" s="7">
        <v>48377472391665.703</v>
      </c>
      <c r="BE181" s="7">
        <v>49318789258230.063</v>
      </c>
      <c r="BF181" s="7">
        <v>46489946914053.484</v>
      </c>
      <c r="BG181" s="7">
        <v>47394052809933.242</v>
      </c>
    </row>
    <row r="182" spans="1:59" s="7" customFormat="1" x14ac:dyDescent="0.3">
      <c r="A182" s="7" t="s">
        <v>422</v>
      </c>
      <c r="B182" s="7" t="s">
        <v>63</v>
      </c>
      <c r="H182" s="7">
        <v>63287594.511341363</v>
      </c>
      <c r="I182" s="7">
        <v>67768132.175861105</v>
      </c>
      <c r="J182" s="7">
        <v>107152720.24302678</v>
      </c>
      <c r="K182" s="7">
        <v>188864890.80873528</v>
      </c>
      <c r="L182" s="7">
        <v>239980801.53587708</v>
      </c>
      <c r="M182" s="7">
        <v>256299496.04031676</v>
      </c>
      <c r="N182" s="7">
        <v>301010587.10298359</v>
      </c>
      <c r="O182" s="7">
        <v>366857738.40541959</v>
      </c>
      <c r="P182" s="7">
        <v>483033932.1357286</v>
      </c>
      <c r="Q182" s="7">
        <v>1645917776.491025</v>
      </c>
      <c r="R182" s="7">
        <v>2096699189.345686</v>
      </c>
      <c r="S182" s="7">
        <v>2560220034.7423277</v>
      </c>
      <c r="T182" s="7">
        <v>2741169947.8865085</v>
      </c>
      <c r="U182" s="7">
        <v>2740301389.6931095</v>
      </c>
      <c r="V182" s="7">
        <v>3733352634.6265202</v>
      </c>
      <c r="W182" s="7">
        <v>5981760277.9386225</v>
      </c>
      <c r="X182" s="7">
        <v>7259120150.550087</v>
      </c>
      <c r="Y182" s="7">
        <v>7554719455.7035322</v>
      </c>
      <c r="Z182" s="7">
        <v>7932541690.7932835</v>
      </c>
      <c r="AA182" s="7">
        <v>8821366531.5576153</v>
      </c>
      <c r="AB182" s="7">
        <v>10005500579.038795</v>
      </c>
      <c r="AC182" s="7">
        <v>7323822251.3089008</v>
      </c>
      <c r="AD182" s="7">
        <v>7811183094.9284782</v>
      </c>
      <c r="AE182" s="7">
        <v>8386215864.759428</v>
      </c>
      <c r="AF182" s="7">
        <v>9372171651.4954491</v>
      </c>
      <c r="AG182" s="7">
        <v>11685045513.654097</v>
      </c>
      <c r="AH182" s="7">
        <v>11341482444.733419</v>
      </c>
      <c r="AI182" s="7">
        <v>12452275682.704809</v>
      </c>
      <c r="AJ182" s="7">
        <v>12493107932.379713</v>
      </c>
      <c r="AK182" s="7">
        <v>12918855656.697012</v>
      </c>
      <c r="AL182" s="7">
        <v>13802600780.234072</v>
      </c>
      <c r="AM182" s="7">
        <v>15277763328.998701</v>
      </c>
      <c r="AN182" s="7">
        <v>15837451235.370613</v>
      </c>
      <c r="AO182" s="7">
        <v>14085373211.963589</v>
      </c>
      <c r="AP182" s="7">
        <v>15710148244.473341</v>
      </c>
      <c r="AQ182" s="7">
        <v>19507412223.667103</v>
      </c>
      <c r="AR182" s="7">
        <v>19452015604.681404</v>
      </c>
      <c r="AS182" s="7">
        <v>20142782834.850456</v>
      </c>
      <c r="AT182" s="7">
        <v>21633810143.042912</v>
      </c>
      <c r="AU182" s="7">
        <v>24763589076.723015</v>
      </c>
      <c r="AV182" s="7">
        <v>31081924577.373211</v>
      </c>
      <c r="AW182" s="7">
        <v>37215864759.427826</v>
      </c>
      <c r="AX182" s="7">
        <v>42085305591.677505</v>
      </c>
      <c r="AY182" s="7">
        <v>60905331599.479836</v>
      </c>
      <c r="AZ182" s="7">
        <v>48388296488.946671</v>
      </c>
      <c r="BA182" s="7">
        <v>58641621957.894142</v>
      </c>
      <c r="BB182" s="7">
        <v>67937307405.121971</v>
      </c>
      <c r="BC182" s="7">
        <v>76689583316.918854</v>
      </c>
      <c r="BD182" s="7">
        <v>78938585285.690506</v>
      </c>
      <c r="BE182" s="7">
        <v>81034395037.524582</v>
      </c>
      <c r="BF182" s="7">
        <v>69831770995.540451</v>
      </c>
      <c r="BG182" s="7">
        <v>66293368010.403107</v>
      </c>
    </row>
    <row r="183" spans="1:59" s="7" customFormat="1" x14ac:dyDescent="0.3">
      <c r="A183" s="7" t="s">
        <v>424</v>
      </c>
      <c r="B183" s="7" t="s">
        <v>63</v>
      </c>
      <c r="M183" s="7">
        <v>3120000513.630383</v>
      </c>
      <c r="N183" s="7">
        <v>3703668497.2523613</v>
      </c>
      <c r="O183" s="7">
        <v>4485075013.7668829</v>
      </c>
      <c r="P183" s="7">
        <v>6495784978.638545</v>
      </c>
      <c r="Q183" s="7">
        <v>11967802921.962193</v>
      </c>
      <c r="R183" s="7">
        <v>13355843219.895723</v>
      </c>
      <c r="S183" s="7">
        <v>16602401120.588295</v>
      </c>
      <c r="T183" s="7">
        <v>18699272186.296551</v>
      </c>
      <c r="U183" s="7">
        <v>20631386856.012882</v>
      </c>
      <c r="V183" s="7">
        <v>26785098967.408157</v>
      </c>
      <c r="W183" s="7">
        <v>37183269997.955994</v>
      </c>
      <c r="X183" s="7">
        <v>37385918037.1978</v>
      </c>
      <c r="Y183" s="7">
        <v>35362618281.937439</v>
      </c>
      <c r="Z183" s="7">
        <v>33399704521.529442</v>
      </c>
      <c r="AA183" s="7">
        <v>33642964084.196789</v>
      </c>
      <c r="AB183" s="7">
        <v>31964598499.493481</v>
      </c>
      <c r="AC183" s="7">
        <v>32342044549.632763</v>
      </c>
      <c r="AD183" s="7">
        <v>38389402844.294792</v>
      </c>
      <c r="AE183" s="7">
        <v>43139712814.829048</v>
      </c>
      <c r="AF183" s="7">
        <v>45177490212.030945</v>
      </c>
      <c r="AG183" s="7">
        <v>54042037641.231834</v>
      </c>
      <c r="AH183" s="7">
        <v>55656865129.012917</v>
      </c>
      <c r="AI183" s="7">
        <v>60712295552.481155</v>
      </c>
      <c r="AJ183" s="7">
        <v>57746555835.785507</v>
      </c>
      <c r="AK183" s="7">
        <v>60482828187.535629</v>
      </c>
      <c r="AL183" s="7">
        <v>69298946725.520004</v>
      </c>
      <c r="AM183" s="7">
        <v>73172701870.202026</v>
      </c>
      <c r="AN183" s="7">
        <v>76266859217.998688</v>
      </c>
      <c r="AO183" s="7">
        <v>74735365660.739868</v>
      </c>
      <c r="AP183" s="7">
        <v>80433140076.818817</v>
      </c>
      <c r="AQ183" s="7">
        <v>91230480401.455582</v>
      </c>
      <c r="AR183" s="7">
        <v>90672611826.833344</v>
      </c>
      <c r="AS183" s="7">
        <v>97772578664.974304</v>
      </c>
      <c r="AT183" s="7">
        <v>121118378940.56148</v>
      </c>
      <c r="AU183" s="7">
        <v>150081419957.44553</v>
      </c>
      <c r="AV183" s="7">
        <v>182102127175.26828</v>
      </c>
      <c r="AW183" s="7">
        <v>214036484985.3385</v>
      </c>
      <c r="AX183" s="7">
        <v>261998871872.61163</v>
      </c>
      <c r="AY183" s="7">
        <v>320442487440.30011</v>
      </c>
      <c r="AZ183" s="7">
        <v>275173743167.46228</v>
      </c>
      <c r="BA183" s="7">
        <v>320128712509.15961</v>
      </c>
      <c r="BB183" s="7">
        <v>396019011152.0954</v>
      </c>
      <c r="BC183" s="7">
        <v>413403874820.60211</v>
      </c>
      <c r="BD183" s="7">
        <v>431086487370.4483</v>
      </c>
      <c r="BE183" s="7">
        <v>444405144277.81415</v>
      </c>
      <c r="BF183" s="7">
        <v>368813590036.30219</v>
      </c>
      <c r="BG183" s="7">
        <v>358773092768.13263</v>
      </c>
    </row>
    <row r="184" spans="1:59" s="7" customFormat="1" x14ac:dyDescent="0.3">
      <c r="A184" s="7" t="s">
        <v>426</v>
      </c>
      <c r="B184" s="7" t="s">
        <v>63</v>
      </c>
      <c r="C184" s="7">
        <v>3707055900.8819828</v>
      </c>
      <c r="D184" s="7">
        <v>4054599181.0163798</v>
      </c>
      <c r="E184" s="7">
        <v>4233095590.0881987</v>
      </c>
      <c r="F184" s="7">
        <v>4540529105.4178925</v>
      </c>
      <c r="G184" s="7">
        <v>5130407727.8454437</v>
      </c>
      <c r="H184" s="7">
        <v>5884712095.7580862</v>
      </c>
      <c r="I184" s="7">
        <v>6466610751.7849646</v>
      </c>
      <c r="J184" s="7">
        <v>7403821902.5619497</v>
      </c>
      <c r="K184" s="7">
        <v>8090088555.2288961</v>
      </c>
      <c r="L184" s="7">
        <v>8632927257.4548512</v>
      </c>
      <c r="M184" s="7">
        <v>10027088849.223019</v>
      </c>
      <c r="N184" s="7">
        <v>10602058189.836205</v>
      </c>
      <c r="O184" s="7">
        <v>9309109764.077837</v>
      </c>
      <c r="P184" s="7">
        <v>6324884129.3861713</v>
      </c>
      <c r="Q184" s="7">
        <v>8773030424.242424</v>
      </c>
      <c r="R184" s="7">
        <v>11340000242.424242</v>
      </c>
      <c r="S184" s="7">
        <v>13338484979.797979</v>
      </c>
      <c r="T184" s="7">
        <v>15126059646.464645</v>
      </c>
      <c r="U184" s="7">
        <v>17820100626.262623</v>
      </c>
      <c r="V184" s="7">
        <v>19707979303.030304</v>
      </c>
      <c r="W184" s="7">
        <v>23689696767.676765</v>
      </c>
      <c r="X184" s="7">
        <v>28100605515.151516</v>
      </c>
      <c r="Y184" s="7">
        <v>30725972786.729855</v>
      </c>
      <c r="Z184" s="7">
        <v>28691890433.070869</v>
      </c>
      <c r="AA184" s="7">
        <v>31151824658.652416</v>
      </c>
      <c r="AB184" s="7">
        <v>31144920554.08971</v>
      </c>
      <c r="AC184" s="7">
        <v>31899071053.936768</v>
      </c>
      <c r="AD184" s="7">
        <v>33351528115.351013</v>
      </c>
      <c r="AE184" s="7">
        <v>38472741737.396751</v>
      </c>
      <c r="AF184" s="7">
        <v>40171019643.351051</v>
      </c>
      <c r="AG184" s="7">
        <v>40010424928.714996</v>
      </c>
      <c r="AH184" s="7">
        <v>45451960731.720406</v>
      </c>
      <c r="AI184" s="7">
        <v>48635176852.767296</v>
      </c>
      <c r="AJ184" s="7">
        <v>51478304859.587891</v>
      </c>
      <c r="AK184" s="7">
        <v>51894781281.891891</v>
      </c>
      <c r="AL184" s="7">
        <v>60636022422.617592</v>
      </c>
      <c r="AM184" s="7">
        <v>63320122807.122322</v>
      </c>
      <c r="AN184" s="7">
        <v>62433300338.09407</v>
      </c>
      <c r="AO184" s="7">
        <v>62191955814.347801</v>
      </c>
      <c r="AP184" s="7">
        <v>62973855718.887375</v>
      </c>
      <c r="AQ184" s="7">
        <v>73952374969.799469</v>
      </c>
      <c r="AR184" s="7">
        <v>72309738921.33287</v>
      </c>
      <c r="AS184" s="7">
        <v>72306820396.232544</v>
      </c>
      <c r="AT184" s="7">
        <v>83244801092.709579</v>
      </c>
      <c r="AU184" s="7">
        <v>97977766197.672394</v>
      </c>
      <c r="AV184" s="7">
        <v>109502102510.88319</v>
      </c>
      <c r="AW184" s="7">
        <v>137264061106.04344</v>
      </c>
      <c r="AX184" s="7">
        <v>152385716311.91638</v>
      </c>
      <c r="AY184" s="7">
        <v>170077814106.3049</v>
      </c>
      <c r="AZ184" s="7">
        <v>168152775283.03159</v>
      </c>
      <c r="BA184" s="7">
        <v>177406854514.88458</v>
      </c>
      <c r="BB184" s="7">
        <v>213587413183.99557</v>
      </c>
      <c r="BC184" s="7">
        <v>224383620829.56964</v>
      </c>
      <c r="BD184" s="7">
        <v>231218567178.97867</v>
      </c>
      <c r="BE184" s="7">
        <v>244360888750.80704</v>
      </c>
      <c r="BF184" s="7">
        <v>271049886672.73312</v>
      </c>
      <c r="BG184" s="7">
        <v>283659980698.25549</v>
      </c>
    </row>
    <row r="185" spans="1:59" s="7" customFormat="1" x14ac:dyDescent="0.3">
      <c r="A185" s="7" t="s">
        <v>428</v>
      </c>
      <c r="B185" s="7" t="s">
        <v>63</v>
      </c>
      <c r="C185" s="7">
        <v>537147100</v>
      </c>
      <c r="D185" s="7">
        <v>599026300</v>
      </c>
      <c r="E185" s="7">
        <v>652120900.00000012</v>
      </c>
      <c r="F185" s="7">
        <v>722784500</v>
      </c>
      <c r="G185" s="7">
        <v>776137500</v>
      </c>
      <c r="H185" s="7">
        <v>852485300</v>
      </c>
      <c r="I185" s="7">
        <v>928833000</v>
      </c>
      <c r="J185" s="7">
        <v>1034376400.0000001</v>
      </c>
      <c r="K185" s="7">
        <v>1112791099.9999998</v>
      </c>
      <c r="L185" s="7">
        <v>1221305699.9999998</v>
      </c>
      <c r="M185" s="7">
        <v>1351006400</v>
      </c>
      <c r="N185" s="7">
        <v>1523917200.0000002</v>
      </c>
      <c r="O185" s="7">
        <v>1673411700.0000002</v>
      </c>
      <c r="P185" s="7">
        <v>1913793399.9999998</v>
      </c>
      <c r="Q185" s="7">
        <v>2188307600</v>
      </c>
      <c r="R185" s="7">
        <v>2435304100</v>
      </c>
      <c r="S185" s="7">
        <v>2588106000.0000005</v>
      </c>
      <c r="T185" s="7">
        <v>2738261900</v>
      </c>
      <c r="U185" s="7">
        <v>3244558600</v>
      </c>
      <c r="V185" s="7">
        <v>3704551600</v>
      </c>
      <c r="W185" s="7">
        <v>4614086400</v>
      </c>
      <c r="X185" s="7">
        <v>5222421500.000001</v>
      </c>
      <c r="Y185" s="7">
        <v>5769767899.999999</v>
      </c>
      <c r="Z185" s="7">
        <v>5923755900</v>
      </c>
      <c r="AA185" s="7">
        <v>6183387100</v>
      </c>
      <c r="AB185" s="7">
        <v>6541517100</v>
      </c>
      <c r="AC185" s="7">
        <v>6797834200</v>
      </c>
      <c r="AD185" s="7">
        <v>6827665299.999999</v>
      </c>
      <c r="AE185" s="7">
        <v>5902783400.000001</v>
      </c>
      <c r="AF185" s="7">
        <v>5918469800</v>
      </c>
      <c r="AG185" s="7">
        <v>6433966999.999999</v>
      </c>
      <c r="AH185" s="7">
        <v>7074675500</v>
      </c>
      <c r="AI185" s="7">
        <v>8042337700</v>
      </c>
      <c r="AJ185" s="7">
        <v>8782585400</v>
      </c>
      <c r="AK185" s="7">
        <v>9365289800</v>
      </c>
      <c r="AL185" s="7">
        <v>9573813700</v>
      </c>
      <c r="AM185" s="7">
        <v>9870494000</v>
      </c>
      <c r="AN185" s="7">
        <v>10677286100</v>
      </c>
      <c r="AO185" s="7">
        <v>11575486400</v>
      </c>
      <c r="AP185" s="7">
        <v>12130252200.000002</v>
      </c>
      <c r="AQ185" s="7">
        <v>12304114999.999998</v>
      </c>
      <c r="AR185" s="7">
        <v>12502013400</v>
      </c>
      <c r="AS185" s="7">
        <v>12994310400</v>
      </c>
      <c r="AT185" s="7">
        <v>13693981200</v>
      </c>
      <c r="AU185" s="7">
        <v>15013381700</v>
      </c>
      <c r="AV185" s="7">
        <v>16374393899.999998</v>
      </c>
      <c r="AW185" s="7">
        <v>18141666300</v>
      </c>
      <c r="AX185" s="7">
        <v>20958000000.000004</v>
      </c>
      <c r="AY185" s="7">
        <v>24522200000</v>
      </c>
      <c r="AZ185" s="7">
        <v>26593500000</v>
      </c>
      <c r="BA185" s="7">
        <v>28917200000</v>
      </c>
      <c r="BB185" s="7">
        <v>34373820500</v>
      </c>
      <c r="BC185" s="7">
        <v>39954761200.000008</v>
      </c>
      <c r="BD185" s="7">
        <v>44856189500</v>
      </c>
      <c r="BE185" s="7">
        <v>49165773100</v>
      </c>
      <c r="BF185" s="7">
        <v>52132289700</v>
      </c>
      <c r="BG185" s="7">
        <v>55187700000</v>
      </c>
    </row>
    <row r="186" spans="1:59" s="7" customFormat="1" x14ac:dyDescent="0.3">
      <c r="A186" s="7" t="s">
        <v>430</v>
      </c>
      <c r="B186" s="7" t="s">
        <v>63</v>
      </c>
      <c r="C186" s="7">
        <v>2571908062.0769234</v>
      </c>
      <c r="D186" s="7">
        <v>2899654840.3656716</v>
      </c>
      <c r="E186" s="7">
        <v>3286773187.8768659</v>
      </c>
      <c r="F186" s="7">
        <v>3600957771.1529856</v>
      </c>
      <c r="G186" s="7">
        <v>4356913870.235075</v>
      </c>
      <c r="H186" s="7">
        <v>5166861068.4216433</v>
      </c>
      <c r="I186" s="7">
        <v>6113607728.1567163</v>
      </c>
      <c r="J186" s="7">
        <v>6204253758.5761595</v>
      </c>
      <c r="K186" s="7">
        <v>5736083835.2248068</v>
      </c>
      <c r="L186" s="7">
        <v>6420909789.6382427</v>
      </c>
      <c r="M186" s="7">
        <v>7432223176.7726097</v>
      </c>
      <c r="N186" s="7">
        <v>8289582883.5012913</v>
      </c>
      <c r="O186" s="7">
        <v>9189413409.0129204</v>
      </c>
      <c r="P186" s="7">
        <v>10994381894.798449</v>
      </c>
      <c r="Q186" s="7">
        <v>13858441211.219637</v>
      </c>
      <c r="R186" s="7">
        <v>16877163792.128395</v>
      </c>
      <c r="S186" s="7">
        <v>15947709379.650709</v>
      </c>
      <c r="T186" s="7">
        <v>14620386673.854416</v>
      </c>
      <c r="U186" s="7">
        <v>12495779622.071018</v>
      </c>
      <c r="V186" s="7">
        <v>15962459447.216827</v>
      </c>
      <c r="W186" s="7">
        <v>18134029179.639324</v>
      </c>
      <c r="X186" s="7">
        <v>21649137620.30547</v>
      </c>
      <c r="Y186" s="7">
        <v>21793496819.337875</v>
      </c>
      <c r="Z186" s="7">
        <v>17345624453.691639</v>
      </c>
      <c r="AA186" s="7">
        <v>17599660054.286041</v>
      </c>
      <c r="AB186" s="7">
        <v>16548827018.287201</v>
      </c>
      <c r="AC186" s="7">
        <v>15244232957.875952</v>
      </c>
      <c r="AD186" s="7">
        <v>20702298396.971703</v>
      </c>
      <c r="AE186" s="7">
        <v>15439408447.2288</v>
      </c>
      <c r="AF186" s="7">
        <v>22499559086.034309</v>
      </c>
      <c r="AG186" s="7">
        <v>26410386669.360916</v>
      </c>
      <c r="AH186" s="7">
        <v>34672122380.768738</v>
      </c>
      <c r="AI186" s="7">
        <v>36139225287.907867</v>
      </c>
      <c r="AJ186" s="7">
        <v>35158109999.497261</v>
      </c>
      <c r="AK186" s="7">
        <v>44882079766.891273</v>
      </c>
      <c r="AL186" s="7">
        <v>53312793687.383636</v>
      </c>
      <c r="AM186" s="7">
        <v>55252414130.301918</v>
      </c>
      <c r="AN186" s="7">
        <v>58147522522.522522</v>
      </c>
      <c r="AO186" s="7">
        <v>55501467877.381035</v>
      </c>
      <c r="AP186" s="7">
        <v>50187324567.882996</v>
      </c>
      <c r="AQ186" s="7">
        <v>51744749133.21299</v>
      </c>
      <c r="AR186" s="7">
        <v>52030158775.405487</v>
      </c>
      <c r="AS186" s="7">
        <v>54777553515.080879</v>
      </c>
      <c r="AT186" s="7">
        <v>58731030121.867096</v>
      </c>
      <c r="AU186" s="7">
        <v>66768703497.56868</v>
      </c>
      <c r="AV186" s="7">
        <v>76060606060.606049</v>
      </c>
      <c r="AW186" s="7">
        <v>88643193061.748001</v>
      </c>
      <c r="AX186" s="7">
        <v>102170981144.13551</v>
      </c>
      <c r="AY186" s="7">
        <v>120550599815.44142</v>
      </c>
      <c r="AZ186" s="7">
        <v>120822986521.47932</v>
      </c>
      <c r="BA186" s="7">
        <v>147528937028.77774</v>
      </c>
      <c r="BB186" s="7">
        <v>171761737046.58508</v>
      </c>
      <c r="BC186" s="7">
        <v>192648999090.08191</v>
      </c>
      <c r="BD186" s="7">
        <v>201217661645.5087</v>
      </c>
      <c r="BE186" s="7">
        <v>201049665375.13208</v>
      </c>
      <c r="BF186" s="7">
        <v>189212096470.29266</v>
      </c>
      <c r="BG186" s="7">
        <v>192093512185.0108</v>
      </c>
    </row>
    <row r="187" spans="1:59" s="7" customFormat="1" x14ac:dyDescent="0.3">
      <c r="A187" s="7" t="s">
        <v>432</v>
      </c>
      <c r="B187" s="7" t="s">
        <v>63</v>
      </c>
      <c r="C187" s="7">
        <v>6684568805.0688057</v>
      </c>
      <c r="D187" s="7">
        <v>7256966966.2255583</v>
      </c>
      <c r="E187" s="7">
        <v>4399827767.9670362</v>
      </c>
      <c r="F187" s="7">
        <v>4875309866.3401699</v>
      </c>
      <c r="G187" s="7">
        <v>5271404668.3673468</v>
      </c>
      <c r="H187" s="7">
        <v>5784398976.9820957</v>
      </c>
      <c r="I187" s="7">
        <v>6371459304.410183</v>
      </c>
      <c r="J187" s="7">
        <v>6809134235.5429821</v>
      </c>
      <c r="K187" s="7">
        <v>7591603053.435113</v>
      </c>
      <c r="L187" s="7">
        <v>8408229699.142951</v>
      </c>
      <c r="M187" s="7">
        <v>6687204834.3687048</v>
      </c>
      <c r="N187" s="7">
        <v>7408305735.6530933</v>
      </c>
      <c r="O187" s="7">
        <v>8017468688.2003956</v>
      </c>
      <c r="P187" s="7">
        <v>10082885603.066767</v>
      </c>
      <c r="Q187" s="7">
        <v>13781139969.651882</v>
      </c>
      <c r="R187" s="7">
        <v>14893969287.655735</v>
      </c>
      <c r="S187" s="7">
        <v>17097563270.298241</v>
      </c>
      <c r="T187" s="7">
        <v>19648106122.007889</v>
      </c>
      <c r="U187" s="7">
        <v>22706155475.304787</v>
      </c>
      <c r="V187" s="7">
        <v>27502168726.957275</v>
      </c>
      <c r="W187" s="7">
        <v>32450541843.065208</v>
      </c>
      <c r="X187" s="7">
        <v>35646416952.542503</v>
      </c>
      <c r="Y187" s="7">
        <v>37140163934.426231</v>
      </c>
      <c r="Z187" s="7">
        <v>33212180658.165882</v>
      </c>
      <c r="AA187" s="7">
        <v>31408492876.691002</v>
      </c>
      <c r="AB187" s="7">
        <v>30734335448.990452</v>
      </c>
      <c r="AC187" s="7">
        <v>29868339080.826267</v>
      </c>
      <c r="AD187" s="7">
        <v>33195933429.600784</v>
      </c>
      <c r="AE187" s="7">
        <v>37885440418.683365</v>
      </c>
      <c r="AF187" s="7">
        <v>42575183905.560646</v>
      </c>
      <c r="AG187" s="7">
        <v>44311593755.784531</v>
      </c>
      <c r="AH187" s="7">
        <v>45417561302.249748</v>
      </c>
      <c r="AI187" s="7">
        <v>52976344928.956398</v>
      </c>
      <c r="AJ187" s="7">
        <v>54368083953.111916</v>
      </c>
      <c r="AK187" s="7">
        <v>64084460124.464363</v>
      </c>
      <c r="AL187" s="7">
        <v>74119987244.501144</v>
      </c>
      <c r="AM187" s="7">
        <v>82848140618.026611</v>
      </c>
      <c r="AN187" s="7">
        <v>82344260570.668488</v>
      </c>
      <c r="AO187" s="7">
        <v>72207025219.47522</v>
      </c>
      <c r="AP187" s="7">
        <v>82995147089.974152</v>
      </c>
      <c r="AQ187" s="7">
        <v>81026297144.27951</v>
      </c>
      <c r="AR187" s="7">
        <v>76262072022.214996</v>
      </c>
      <c r="AS187" s="7">
        <v>81357602950.181763</v>
      </c>
      <c r="AT187" s="7">
        <v>83908206456.064484</v>
      </c>
      <c r="AU187" s="7">
        <v>91371239764.881805</v>
      </c>
      <c r="AV187" s="7">
        <v>103071585462.59904</v>
      </c>
      <c r="AW187" s="7">
        <v>122210719245.90221</v>
      </c>
      <c r="AX187" s="7">
        <v>149359920005.89401</v>
      </c>
      <c r="AY187" s="7">
        <v>174195135053.12106</v>
      </c>
      <c r="AZ187" s="7">
        <v>168334599538.16824</v>
      </c>
      <c r="BA187" s="7">
        <v>199590774784.58072</v>
      </c>
      <c r="BB187" s="7">
        <v>224143083706.77698</v>
      </c>
      <c r="BC187" s="7">
        <v>250092093547.53156</v>
      </c>
      <c r="BD187" s="7">
        <v>271836123723.67847</v>
      </c>
      <c r="BE187" s="7">
        <v>284584522898.935</v>
      </c>
      <c r="BF187" s="7">
        <v>292774099014.19031</v>
      </c>
      <c r="BG187" s="7">
        <v>304905406845.90826</v>
      </c>
    </row>
    <row r="188" spans="1:59" s="7" customFormat="1" x14ac:dyDescent="0.3">
      <c r="A188" s="7" t="s">
        <v>434</v>
      </c>
      <c r="B188" s="7" t="s">
        <v>63</v>
      </c>
      <c r="AG188" s="7">
        <v>76888000</v>
      </c>
      <c r="AH188" s="7">
        <v>83855000</v>
      </c>
      <c r="AI188" s="7">
        <v>82451000</v>
      </c>
      <c r="AJ188" s="7">
        <v>75907000</v>
      </c>
      <c r="AK188" s="7">
        <v>83527000</v>
      </c>
      <c r="AL188" s="7">
        <v>95237000</v>
      </c>
      <c r="AM188" s="7">
        <v>108203000</v>
      </c>
      <c r="AN188" s="7">
        <v>113213000</v>
      </c>
      <c r="AO188" s="7">
        <v>117320000</v>
      </c>
      <c r="AP188" s="7">
        <v>113485000</v>
      </c>
      <c r="AQ188" s="7">
        <v>149300000</v>
      </c>
      <c r="AR188" s="7">
        <v>160000000</v>
      </c>
      <c r="AS188" s="7">
        <v>163500000</v>
      </c>
      <c r="AT188" s="7">
        <v>159900000</v>
      </c>
      <c r="AU188" s="7">
        <v>175300000</v>
      </c>
      <c r="AV188" s="7">
        <v>193300000</v>
      </c>
      <c r="AW188" s="7">
        <v>194700000</v>
      </c>
      <c r="AX188" s="7">
        <v>196000000</v>
      </c>
      <c r="AY188" s="7">
        <v>198099999.99999997</v>
      </c>
      <c r="AZ188" s="7">
        <v>186400000.00000003</v>
      </c>
      <c r="BA188" s="7">
        <v>183800000</v>
      </c>
      <c r="BB188" s="7">
        <v>199900000.00000003</v>
      </c>
      <c r="BC188" s="7">
        <v>214200000</v>
      </c>
      <c r="BD188" s="7">
        <v>228700000</v>
      </c>
      <c r="BE188" s="7">
        <v>250900000</v>
      </c>
      <c r="BF188" s="7">
        <v>287400000</v>
      </c>
      <c r="BG188" s="7">
        <v>293000000</v>
      </c>
    </row>
    <row r="189" spans="1:59" s="7" customFormat="1" x14ac:dyDescent="0.3">
      <c r="A189" s="7" t="s">
        <v>436</v>
      </c>
      <c r="B189" s="7" t="s">
        <v>63</v>
      </c>
      <c r="C189" s="7">
        <v>230496032.97272199</v>
      </c>
      <c r="D189" s="7">
        <v>244832035.02350354</v>
      </c>
      <c r="E189" s="7">
        <v>261184037.36267623</v>
      </c>
      <c r="F189" s="7">
        <v>275968039.47754472</v>
      </c>
      <c r="G189" s="7">
        <v>305312043.67523819</v>
      </c>
      <c r="H189" s="7">
        <v>344159480.3449434</v>
      </c>
      <c r="I189" s="7">
        <v>390973233.28480232</v>
      </c>
      <c r="J189" s="7">
        <v>441706910.0683167</v>
      </c>
      <c r="K189" s="7">
        <v>485160824.28043455</v>
      </c>
      <c r="L189" s="7">
        <v>551237316.6088028</v>
      </c>
      <c r="M189" s="7">
        <v>645537126.21794152</v>
      </c>
      <c r="N189" s="7">
        <v>717716130.49388313</v>
      </c>
      <c r="O189" s="7">
        <v>858802035.92814374</v>
      </c>
      <c r="P189" s="7">
        <v>1299105240.7328506</v>
      </c>
      <c r="Q189" s="7">
        <v>1467346059.9971294</v>
      </c>
      <c r="R189" s="7">
        <v>1356591176.8556094</v>
      </c>
      <c r="S189" s="7">
        <v>1511856584.2583251</v>
      </c>
      <c r="T189" s="7">
        <v>1640763204.447814</v>
      </c>
      <c r="U189" s="7">
        <v>1947947524.3334744</v>
      </c>
      <c r="V189" s="7">
        <v>2293621944.366395</v>
      </c>
      <c r="W189" s="7">
        <v>2545983007.8998361</v>
      </c>
      <c r="X189" s="7">
        <v>2498068350.6686478</v>
      </c>
      <c r="Y189" s="7">
        <v>2368584969.5328369</v>
      </c>
      <c r="Z189" s="7">
        <v>2562492524.8176055</v>
      </c>
      <c r="AA189" s="7">
        <v>2552526263.0758958</v>
      </c>
      <c r="AB189" s="7">
        <v>2423373088.0735779</v>
      </c>
      <c r="AC189" s="7">
        <v>2648033765.6989908</v>
      </c>
      <c r="AD189" s="7">
        <v>3143848331.3140211</v>
      </c>
      <c r="AE189" s="7">
        <v>3655979702.4564643</v>
      </c>
      <c r="AF189" s="7">
        <v>3546460176.9911504</v>
      </c>
      <c r="AG189" s="7">
        <v>3219730365.0000005</v>
      </c>
      <c r="AH189" s="7">
        <v>3787352286.6666656</v>
      </c>
      <c r="AI189" s="7">
        <v>4377984099.9999981</v>
      </c>
      <c r="AJ189" s="7">
        <v>4974662909.999999</v>
      </c>
      <c r="AK189" s="7">
        <v>5502648500.0000038</v>
      </c>
      <c r="AL189" s="7">
        <v>4636113480.0000153</v>
      </c>
      <c r="AM189" s="7">
        <v>5155485419.699996</v>
      </c>
      <c r="AN189" s="7">
        <v>4936605079.9999828</v>
      </c>
      <c r="AO189" s="7">
        <v>3789428160.0000076</v>
      </c>
      <c r="AP189" s="7">
        <v>3477060138.3333278</v>
      </c>
      <c r="AQ189" s="7">
        <v>3521348154.7966647</v>
      </c>
      <c r="AR189" s="7">
        <v>3081029665.9823341</v>
      </c>
      <c r="AS189" s="7">
        <v>2999542369.4211683</v>
      </c>
      <c r="AT189" s="7">
        <v>3536459111.243804</v>
      </c>
      <c r="AU189" s="7">
        <v>3927114465.9056463</v>
      </c>
      <c r="AV189" s="7">
        <v>4865971718.2973194</v>
      </c>
      <c r="AW189" s="7">
        <v>5527856839.0748186</v>
      </c>
      <c r="AX189" s="7">
        <v>6340673793.5453405</v>
      </c>
      <c r="AY189" s="7">
        <v>8000074071.3306913</v>
      </c>
      <c r="AZ189" s="7">
        <v>8105331929.8755035</v>
      </c>
      <c r="BA189" s="7">
        <v>9716103408.9655418</v>
      </c>
      <c r="BB189" s="7">
        <v>12873049346.267397</v>
      </c>
      <c r="BC189" s="7">
        <v>15391629871.376463</v>
      </c>
      <c r="BD189" s="7">
        <v>15413163674.922365</v>
      </c>
      <c r="BE189" s="7">
        <v>16928680397.418528</v>
      </c>
    </row>
    <row r="190" spans="1:59" s="7" customFormat="1" x14ac:dyDescent="0.3">
      <c r="A190" s="7" t="s">
        <v>438</v>
      </c>
      <c r="B190" s="7" t="s">
        <v>63</v>
      </c>
      <c r="AG190" s="7">
        <v>65977749038.437958</v>
      </c>
      <c r="AH190" s="7">
        <v>85500935934.990082</v>
      </c>
      <c r="AI190" s="7">
        <v>94337050693.27269</v>
      </c>
      <c r="AJ190" s="7">
        <v>96045645026.178009</v>
      </c>
      <c r="AK190" s="7">
        <v>110803391516.6982</v>
      </c>
      <c r="AL190" s="7">
        <v>142137319587.62888</v>
      </c>
      <c r="AM190" s="7">
        <v>159942880456.95636</v>
      </c>
      <c r="AN190" s="7">
        <v>159117799530.38757</v>
      </c>
      <c r="AO190" s="7">
        <v>174388271853.59958</v>
      </c>
      <c r="AP190" s="7">
        <v>169717677900.73355</v>
      </c>
      <c r="AQ190" s="7">
        <v>171885598582.6373</v>
      </c>
      <c r="AR190" s="7">
        <v>190521263343.02255</v>
      </c>
      <c r="AS190" s="7">
        <v>198680637254.90195</v>
      </c>
      <c r="AT190" s="7">
        <v>217518642324.50504</v>
      </c>
      <c r="AU190" s="7">
        <v>255102252843.39459</v>
      </c>
      <c r="AV190" s="7">
        <v>306134635593.7442</v>
      </c>
      <c r="AW190" s="7">
        <v>344826430298.14667</v>
      </c>
      <c r="AX190" s="7">
        <v>429249647594.60724</v>
      </c>
      <c r="AY190" s="7">
        <v>533815789473.68427</v>
      </c>
      <c r="AZ190" s="7">
        <v>439796160379.47504</v>
      </c>
      <c r="BA190" s="7">
        <v>479321128909.22961</v>
      </c>
      <c r="BB190" s="7">
        <v>528819945375.3761</v>
      </c>
      <c r="BC190" s="7">
        <v>500344281382.34521</v>
      </c>
      <c r="BD190" s="7">
        <v>524214789307.99316</v>
      </c>
      <c r="BE190" s="7">
        <v>545151778520.38672</v>
      </c>
      <c r="BF190" s="7">
        <v>477336782066.5871</v>
      </c>
      <c r="BG190" s="7">
        <v>469508680416.11926</v>
      </c>
    </row>
    <row r="191" spans="1:59" s="7" customFormat="1" x14ac:dyDescent="0.3">
      <c r="A191" s="7" t="s">
        <v>440</v>
      </c>
      <c r="B191" s="7" t="s">
        <v>63</v>
      </c>
      <c r="C191" s="7">
        <v>10444792557.884342</v>
      </c>
      <c r="D191" s="7">
        <v>10792191176.991312</v>
      </c>
      <c r="E191" s="7">
        <v>11794111161.166985</v>
      </c>
      <c r="F191" s="7">
        <v>13764637075.142046</v>
      </c>
      <c r="G191" s="7">
        <v>12795571686.927635</v>
      </c>
      <c r="H191" s="7">
        <v>14432973775.893341</v>
      </c>
      <c r="I191" s="7">
        <v>15869568127.685715</v>
      </c>
      <c r="J191" s="7">
        <v>14966394983.669416</v>
      </c>
      <c r="K191" s="7">
        <v>15779012377.2635</v>
      </c>
      <c r="L191" s="7">
        <v>17940990058.599083</v>
      </c>
      <c r="M191" s="7">
        <v>21951712164.311031</v>
      </c>
      <c r="N191" s="7">
        <v>21460771419.441978</v>
      </c>
      <c r="O191" s="7">
        <v>24863758794.080986</v>
      </c>
      <c r="P191" s="7">
        <v>30483369632.18832</v>
      </c>
      <c r="Q191" s="7">
        <v>43595337802.23465</v>
      </c>
      <c r="R191" s="7">
        <v>49542343893.668312</v>
      </c>
      <c r="S191" s="7">
        <v>58304074038.36219</v>
      </c>
      <c r="T191" s="7">
        <v>64654895975.361443</v>
      </c>
      <c r="U191" s="7">
        <v>71877526055.551544</v>
      </c>
      <c r="V191" s="7">
        <v>90876577931.618866</v>
      </c>
      <c r="W191" s="7">
        <v>111128692579.22513</v>
      </c>
      <c r="X191" s="7">
        <v>99890611243.047607</v>
      </c>
      <c r="Y191" s="7">
        <v>96485338012.311523</v>
      </c>
      <c r="Z191" s="7">
        <v>82315486748.140717</v>
      </c>
      <c r="AA191" s="7">
        <v>81200162508.306366</v>
      </c>
      <c r="AB191" s="7">
        <v>84292961016.247101</v>
      </c>
      <c r="AC191" s="7">
        <v>86854873100.470428</v>
      </c>
      <c r="AD191" s="7">
        <v>99081060277.10376</v>
      </c>
      <c r="AE191" s="7">
        <v>101944868961.83078</v>
      </c>
      <c r="AF191" s="7">
        <v>104019371613.98926</v>
      </c>
      <c r="AG191" s="7">
        <v>167507910377.20139</v>
      </c>
      <c r="AH191" s="7">
        <v>166990503688.43228</v>
      </c>
      <c r="AI191" s="7">
        <v>152419870394.4256</v>
      </c>
      <c r="AJ191" s="7">
        <v>138508748991.46262</v>
      </c>
      <c r="AK191" s="7">
        <v>126874724056.41292</v>
      </c>
      <c r="AL191" s="7">
        <v>155361079241.20886</v>
      </c>
      <c r="AM191" s="7">
        <v>173224107614.69055</v>
      </c>
      <c r="AN191" s="7">
        <v>180765049998.45581</v>
      </c>
      <c r="AO191" s="7">
        <v>178797997119.7406</v>
      </c>
      <c r="AP191" s="7">
        <v>181481700462.61685</v>
      </c>
      <c r="AQ191" s="7">
        <v>211754710795.63007</v>
      </c>
      <c r="AR191" s="7">
        <v>200696505653.47504</v>
      </c>
      <c r="AS191" s="7">
        <v>237011718871.51929</v>
      </c>
      <c r="AT191" s="7">
        <v>274020284824.49832</v>
      </c>
      <c r="AU191" s="7">
        <v>332024783749.24738</v>
      </c>
      <c r="AV191" s="7">
        <v>411421770397.82245</v>
      </c>
      <c r="AW191" s="7">
        <v>513693910493.32544</v>
      </c>
      <c r="AX191" s="7">
        <v>628900837818.8855</v>
      </c>
      <c r="AY191" s="7">
        <v>802590453555.33289</v>
      </c>
      <c r="AZ191" s="7">
        <v>730577224083.18445</v>
      </c>
      <c r="BA191" s="7">
        <v>1005125615291.8527</v>
      </c>
      <c r="BB191" s="7">
        <v>1162386942622.4316</v>
      </c>
      <c r="BC191" s="7">
        <v>1277869591512.8984</v>
      </c>
      <c r="BD191" s="7">
        <v>1396458716370.5476</v>
      </c>
      <c r="BE191" s="7">
        <v>1491939195061.1787</v>
      </c>
      <c r="BF191" s="7">
        <v>1296897941977.7263</v>
      </c>
      <c r="BG191" s="7">
        <v>1194739930946.803</v>
      </c>
    </row>
    <row r="192" spans="1:59" s="7" customFormat="1" x14ac:dyDescent="0.3">
      <c r="A192" s="7" t="s">
        <v>442</v>
      </c>
      <c r="B192" s="7" t="s">
        <v>63</v>
      </c>
      <c r="C192" s="7">
        <v>1691900000</v>
      </c>
      <c r="D192" s="7">
        <v>1865100000</v>
      </c>
      <c r="E192" s="7">
        <v>2094400000</v>
      </c>
      <c r="F192" s="7">
        <v>2333600000</v>
      </c>
      <c r="G192" s="7">
        <v>2570500000</v>
      </c>
      <c r="H192" s="7">
        <v>2881500000</v>
      </c>
      <c r="I192" s="7">
        <v>3170500000</v>
      </c>
      <c r="J192" s="7">
        <v>3532700000</v>
      </c>
      <c r="K192" s="7">
        <v>3941700000</v>
      </c>
      <c r="L192" s="7">
        <v>4460700000</v>
      </c>
      <c r="M192" s="7">
        <v>5034700000</v>
      </c>
      <c r="N192" s="7">
        <v>5646800000</v>
      </c>
      <c r="O192" s="7">
        <v>6328900000</v>
      </c>
      <c r="P192" s="7">
        <v>7002400000</v>
      </c>
      <c r="Q192" s="7">
        <v>7684800000</v>
      </c>
      <c r="R192" s="7">
        <v>8198300000</v>
      </c>
      <c r="S192" s="7">
        <v>8968600000</v>
      </c>
      <c r="T192" s="7">
        <v>9910900000</v>
      </c>
      <c r="U192" s="7">
        <v>11165000000</v>
      </c>
      <c r="V192" s="7">
        <v>12750000000</v>
      </c>
      <c r="W192" s="7">
        <v>14436100000</v>
      </c>
      <c r="X192" s="7">
        <v>15955700000</v>
      </c>
      <c r="Y192" s="7">
        <v>16764200000</v>
      </c>
      <c r="Z192" s="7">
        <v>17276600000</v>
      </c>
      <c r="AA192" s="7">
        <v>19162600000</v>
      </c>
      <c r="AB192" s="7">
        <v>20289200000</v>
      </c>
      <c r="AC192" s="7">
        <v>21969400000</v>
      </c>
      <c r="AD192" s="7">
        <v>23878000000</v>
      </c>
      <c r="AE192" s="7">
        <v>26178400000</v>
      </c>
      <c r="AF192" s="7">
        <v>28266800000</v>
      </c>
      <c r="AG192" s="7">
        <v>30603919000</v>
      </c>
      <c r="AH192" s="7">
        <v>32287031000</v>
      </c>
      <c r="AI192" s="7">
        <v>34630430000</v>
      </c>
      <c r="AJ192" s="7">
        <v>36922456000</v>
      </c>
      <c r="AK192" s="7">
        <v>39690630000</v>
      </c>
      <c r="AL192" s="7">
        <v>42647331000</v>
      </c>
      <c r="AM192" s="7">
        <v>45340835000</v>
      </c>
      <c r="AN192" s="7">
        <v>48187039000</v>
      </c>
      <c r="AO192" s="7">
        <v>54086409000</v>
      </c>
      <c r="AP192" s="7">
        <v>57840954000</v>
      </c>
      <c r="AQ192" s="7">
        <v>61701810000</v>
      </c>
      <c r="AR192" s="7">
        <v>69668635000</v>
      </c>
      <c r="AS192" s="7">
        <v>72546194000</v>
      </c>
      <c r="AT192" s="7">
        <v>75833996000</v>
      </c>
      <c r="AU192" s="7">
        <v>80322313000</v>
      </c>
      <c r="AV192" s="7">
        <v>83914521340.543106</v>
      </c>
      <c r="AW192" s="7">
        <v>87276164364.638794</v>
      </c>
      <c r="AX192" s="7">
        <v>89524131617.190903</v>
      </c>
      <c r="AY192" s="7">
        <v>93639316000</v>
      </c>
      <c r="AZ192" s="7">
        <v>96385638000</v>
      </c>
      <c r="BA192" s="7">
        <v>98381268000</v>
      </c>
      <c r="BB192" s="7">
        <v>100351670000</v>
      </c>
      <c r="BC192" s="7">
        <v>101080738000</v>
      </c>
      <c r="BD192" s="7">
        <v>103134778000</v>
      </c>
    </row>
    <row r="193" spans="1:59" s="7" customFormat="1" x14ac:dyDescent="0.3">
      <c r="A193" s="7" t="s">
        <v>444</v>
      </c>
      <c r="B193" s="7" t="s">
        <v>63</v>
      </c>
    </row>
    <row r="194" spans="1:59" s="7" customFormat="1" x14ac:dyDescent="0.3">
      <c r="A194" s="7" t="s">
        <v>446</v>
      </c>
      <c r="B194" s="7" t="s">
        <v>63</v>
      </c>
      <c r="C194" s="7">
        <v>3193200404.3729734</v>
      </c>
      <c r="D194" s="7">
        <v>3417516639.3759632</v>
      </c>
      <c r="E194" s="7">
        <v>3668222357.6570182</v>
      </c>
      <c r="F194" s="7">
        <v>3905734459.7269282</v>
      </c>
      <c r="G194" s="7">
        <v>4235608177.6710229</v>
      </c>
      <c r="H194" s="7">
        <v>4687464054.834548</v>
      </c>
      <c r="I194" s="7">
        <v>5135387845.971077</v>
      </c>
      <c r="J194" s="7">
        <v>5740241165.634326</v>
      </c>
      <c r="K194" s="7">
        <v>6354262628.3353748</v>
      </c>
      <c r="L194" s="7">
        <v>6969025825.628685</v>
      </c>
      <c r="M194" s="7">
        <v>8109032775.4532776</v>
      </c>
      <c r="N194" s="7">
        <v>9202512367.4911671</v>
      </c>
      <c r="O194" s="7">
        <v>11240223128.243143</v>
      </c>
      <c r="P194" s="7">
        <v>15092052330.335241</v>
      </c>
      <c r="Q194" s="7">
        <v>17514112075.769535</v>
      </c>
      <c r="R194" s="7">
        <v>19349512941.176472</v>
      </c>
      <c r="S194" s="7">
        <v>20334835543.766579</v>
      </c>
      <c r="T194" s="7">
        <v>21441635411.21006</v>
      </c>
      <c r="U194" s="7">
        <v>23489924726.27737</v>
      </c>
      <c r="V194" s="7">
        <v>26625439344.262295</v>
      </c>
      <c r="W194" s="7">
        <v>32899759311.173409</v>
      </c>
      <c r="X194" s="7">
        <v>31980423452.76873</v>
      </c>
      <c r="Y194" s="7">
        <v>30530759334.006058</v>
      </c>
      <c r="Z194" s="7">
        <v>27242331885.631561</v>
      </c>
      <c r="AA194" s="7">
        <v>25220451794.029034</v>
      </c>
      <c r="AB194" s="7">
        <v>27118476173.667492</v>
      </c>
      <c r="AC194" s="7">
        <v>38749715721.75312</v>
      </c>
      <c r="AD194" s="7">
        <v>48187667852.568657</v>
      </c>
      <c r="AE194" s="7">
        <v>56352797353.760445</v>
      </c>
      <c r="AF194" s="7">
        <v>60600056659.027245</v>
      </c>
      <c r="AG194" s="7">
        <v>78721607509.49234</v>
      </c>
      <c r="AH194" s="7">
        <v>89242382961.010132</v>
      </c>
      <c r="AI194" s="7">
        <v>107602689040.68904</v>
      </c>
      <c r="AJ194" s="7">
        <v>95019103603.042007</v>
      </c>
      <c r="AK194" s="7">
        <v>99698453260.869568</v>
      </c>
      <c r="AL194" s="7">
        <v>118133634071.9119</v>
      </c>
      <c r="AM194" s="7">
        <v>122629812841.17494</v>
      </c>
      <c r="AN194" s="7">
        <v>117046198970.84047</v>
      </c>
      <c r="AO194" s="7">
        <v>123981736420.30276</v>
      </c>
      <c r="AP194" s="7">
        <v>127465545493.28787</v>
      </c>
      <c r="AQ194" s="7">
        <v>118358489957.61932</v>
      </c>
      <c r="AR194" s="7">
        <v>121545880984.34006</v>
      </c>
      <c r="AS194" s="7">
        <v>134228697534.34972</v>
      </c>
      <c r="AT194" s="7">
        <v>164964195259.59369</v>
      </c>
      <c r="AU194" s="7">
        <v>189187437298.23691</v>
      </c>
      <c r="AV194" s="7">
        <v>197304513120.25867</v>
      </c>
      <c r="AW194" s="7">
        <v>208566948939.90717</v>
      </c>
      <c r="AX194" s="7">
        <v>240169336162.05856</v>
      </c>
      <c r="AY194" s="7">
        <v>262007590449.68509</v>
      </c>
      <c r="AZ194" s="7">
        <v>243745748819.11642</v>
      </c>
      <c r="BA194" s="7">
        <v>238303443425.20993</v>
      </c>
      <c r="BB194" s="7">
        <v>244895101712.45135</v>
      </c>
      <c r="BC194" s="7">
        <v>216368178659.4465</v>
      </c>
      <c r="BD194" s="7">
        <v>226073492966.49509</v>
      </c>
      <c r="BE194" s="7">
        <v>229629822121.60062</v>
      </c>
      <c r="BF194" s="7">
        <v>199082291239.30695</v>
      </c>
      <c r="BG194" s="7">
        <v>204564700289.11841</v>
      </c>
    </row>
    <row r="195" spans="1:59" s="7" customFormat="1" x14ac:dyDescent="0.3">
      <c r="A195" s="7" t="s">
        <v>448</v>
      </c>
      <c r="B195" s="7" t="s">
        <v>63</v>
      </c>
      <c r="H195" s="7">
        <v>400129691.26984119</v>
      </c>
      <c r="I195" s="7">
        <v>421700442.06349212</v>
      </c>
      <c r="J195" s="7">
        <v>451524124.60317463</v>
      </c>
      <c r="K195" s="7">
        <v>477012512.69841278</v>
      </c>
      <c r="L195" s="7">
        <v>512728946.03174603</v>
      </c>
      <c r="M195" s="7">
        <v>548758098.41269839</v>
      </c>
      <c r="N195" s="7">
        <v>609047284.92063475</v>
      </c>
      <c r="O195" s="7">
        <v>697291727.77777791</v>
      </c>
      <c r="P195" s="7">
        <v>889357059.52380955</v>
      </c>
      <c r="Q195" s="7">
        <v>1199618980.1587303</v>
      </c>
      <c r="R195" s="7">
        <v>1351889403.1746032</v>
      </c>
      <c r="S195" s="7">
        <v>1540820245.2380953</v>
      </c>
      <c r="T195" s="7">
        <v>1912353339.6825397</v>
      </c>
      <c r="U195" s="7">
        <v>2350329157.1428571</v>
      </c>
      <c r="V195" s="7">
        <v>3135123879.3650794</v>
      </c>
      <c r="W195" s="7">
        <v>4094810488.0952382</v>
      </c>
      <c r="X195" s="7">
        <v>5219516810.3174601</v>
      </c>
      <c r="Y195" s="7">
        <v>5067450002.2058821</v>
      </c>
      <c r="Z195" s="7">
        <v>5237432542.4657526</v>
      </c>
      <c r="AA195" s="7">
        <v>4067222369.3065248</v>
      </c>
      <c r="AB195" s="7">
        <v>2966234106.1946902</v>
      </c>
      <c r="AC195" s="7">
        <v>3439716561.6544256</v>
      </c>
      <c r="AD195" s="7">
        <v>3778316380.239521</v>
      </c>
      <c r="AE195" s="7">
        <v>4082625952.7380948</v>
      </c>
      <c r="AF195" s="7">
        <v>4599970618.4434767</v>
      </c>
      <c r="AG195" s="7">
        <v>5695201563.4249477</v>
      </c>
      <c r="AH195" s="7">
        <v>6984367762.9037113</v>
      </c>
      <c r="AI195" s="7">
        <v>7157424031.0604544</v>
      </c>
      <c r="AJ195" s="7">
        <v>7249533620.3061399</v>
      </c>
      <c r="AK195" s="7">
        <v>7870982170.9821711</v>
      </c>
      <c r="AL195" s="7">
        <v>9062131307.8827515</v>
      </c>
      <c r="AM195" s="7">
        <v>9788391732.8289928</v>
      </c>
      <c r="AN195" s="7">
        <v>9965225496.5883961</v>
      </c>
      <c r="AO195" s="7">
        <v>9024567484.2012997</v>
      </c>
      <c r="AP195" s="7">
        <v>8392549702.3151131</v>
      </c>
      <c r="AQ195" s="7">
        <v>8195993230.742754</v>
      </c>
      <c r="AR195" s="7">
        <v>7662595075.9024134</v>
      </c>
      <c r="AS195" s="7">
        <v>6325151760.0668964</v>
      </c>
      <c r="AT195" s="7">
        <v>6588103836.3473911</v>
      </c>
      <c r="AU195" s="7">
        <v>8033877360.4169664</v>
      </c>
      <c r="AV195" s="7">
        <v>8734653809.4956074</v>
      </c>
      <c r="AW195" s="7">
        <v>10646157920.320862</v>
      </c>
      <c r="AX195" s="7">
        <v>13794910633.851755</v>
      </c>
      <c r="AY195" s="7">
        <v>18504130752.992191</v>
      </c>
      <c r="AZ195" s="7">
        <v>15929902138.13632</v>
      </c>
      <c r="BA195" s="7">
        <v>20030528042.917126</v>
      </c>
      <c r="BB195" s="7">
        <v>25099681460.894257</v>
      </c>
      <c r="BC195" s="7">
        <v>24595319573.754768</v>
      </c>
      <c r="BD195" s="7">
        <v>28965906502.230602</v>
      </c>
      <c r="BE195" s="7">
        <v>30881166852.311611</v>
      </c>
      <c r="BF195" s="7">
        <v>27282581335.796387</v>
      </c>
      <c r="BG195" s="7">
        <v>27440632933.556126</v>
      </c>
    </row>
    <row r="196" spans="1:59" s="7" customFormat="1" x14ac:dyDescent="0.3">
      <c r="A196" s="7" t="s">
        <v>450</v>
      </c>
      <c r="B196" s="7" t="s">
        <v>63</v>
      </c>
      <c r="AK196" s="7">
        <v>2843300000</v>
      </c>
      <c r="AL196" s="7">
        <v>3282800000</v>
      </c>
      <c r="AM196" s="7">
        <v>3409600000</v>
      </c>
      <c r="AN196" s="7">
        <v>3759800000.0000005</v>
      </c>
      <c r="AO196" s="7">
        <v>4067800000</v>
      </c>
      <c r="AP196" s="7">
        <v>4271200000</v>
      </c>
      <c r="AQ196" s="7">
        <v>4313600000</v>
      </c>
      <c r="AR196" s="7">
        <v>4003699999.9999995</v>
      </c>
      <c r="AS196" s="7">
        <v>3555800000.0000005</v>
      </c>
      <c r="AT196" s="7">
        <v>3967999999.9999995</v>
      </c>
      <c r="AU196" s="7">
        <v>4329200000</v>
      </c>
      <c r="AV196" s="7">
        <v>4831800000</v>
      </c>
      <c r="AW196" s="7">
        <v>4910100000.000001</v>
      </c>
      <c r="AX196" s="7">
        <v>5505800000</v>
      </c>
      <c r="AY196" s="7">
        <v>6673500000</v>
      </c>
      <c r="AZ196" s="7">
        <v>7268200000</v>
      </c>
      <c r="BA196" s="7">
        <v>8913100000</v>
      </c>
      <c r="BB196" s="7">
        <v>10465400000</v>
      </c>
      <c r="BC196" s="7">
        <v>11279400000</v>
      </c>
      <c r="BD196" s="7">
        <v>12476000000</v>
      </c>
      <c r="BE196" s="7">
        <v>12715600000</v>
      </c>
      <c r="BF196" s="7">
        <v>12673000000</v>
      </c>
      <c r="BG196" s="7">
        <v>13397099999.999998</v>
      </c>
    </row>
    <row r="197" spans="1:59" s="7" customFormat="1" x14ac:dyDescent="0.3">
      <c r="A197" s="7" t="s">
        <v>452</v>
      </c>
      <c r="B197" s="7" t="s">
        <v>63</v>
      </c>
      <c r="R197" s="7">
        <v>1119628254.450974</v>
      </c>
      <c r="S197" s="7">
        <v>1122701696.3476224</v>
      </c>
      <c r="T197" s="7">
        <v>1171337344.9077957</v>
      </c>
      <c r="U197" s="7">
        <v>1358461165.8137965</v>
      </c>
      <c r="V197" s="7">
        <v>1664350939.849601</v>
      </c>
      <c r="W197" s="7">
        <v>1904926911.8516591</v>
      </c>
      <c r="X197" s="7">
        <v>1963994945.5717216</v>
      </c>
      <c r="Y197" s="7">
        <v>1918437387.4157326</v>
      </c>
      <c r="Z197" s="7">
        <v>1837236806.4275129</v>
      </c>
      <c r="AA197" s="7">
        <v>2014185046.1156948</v>
      </c>
      <c r="AB197" s="7">
        <v>1906817279.1005237</v>
      </c>
      <c r="AC197" s="7">
        <v>2070080622.7465429</v>
      </c>
      <c r="AD197" s="7">
        <v>2033588088.5576041</v>
      </c>
      <c r="AE197" s="7">
        <v>2130602489.9461699</v>
      </c>
      <c r="AF197" s="7">
        <v>2224856985.7442913</v>
      </c>
      <c r="AG197" s="7">
        <v>2396519647.9539299</v>
      </c>
      <c r="AH197" s="7">
        <v>2548876044.4699192</v>
      </c>
      <c r="AI197" s="7">
        <v>2794580111.5316963</v>
      </c>
      <c r="AJ197" s="7">
        <v>2946262871.0779428</v>
      </c>
      <c r="AK197" s="7">
        <v>3395405058.9748197</v>
      </c>
      <c r="AL197" s="7">
        <v>3668259744.8774066</v>
      </c>
      <c r="AM197" s="7">
        <v>3939096312.4053006</v>
      </c>
      <c r="AN197" s="7">
        <v>3935301807.1021204</v>
      </c>
      <c r="AO197" s="7">
        <v>3383564007.0711355</v>
      </c>
      <c r="AP197" s="7">
        <v>3685133762.0216193</v>
      </c>
      <c r="AQ197" s="7">
        <v>3448662181.8231974</v>
      </c>
      <c r="AR197" s="7">
        <v>3375672793.358799</v>
      </c>
      <c r="AS197" s="7">
        <v>3547120140.794951</v>
      </c>
      <c r="AT197" s="7">
        <v>4158737438.1184402</v>
      </c>
      <c r="AU197" s="7">
        <v>4803309271.0167265</v>
      </c>
      <c r="AV197" s="7">
        <v>5273003192.0928335</v>
      </c>
      <c r="AW197" s="7">
        <v>5542891987.75737</v>
      </c>
      <c r="AX197" s="7">
        <v>6079623933.0513744</v>
      </c>
      <c r="AY197" s="7">
        <v>6554131285.0865078</v>
      </c>
      <c r="AZ197" s="7">
        <v>5775975880.5431938</v>
      </c>
      <c r="BA197" s="7">
        <v>6402407316.2664518</v>
      </c>
      <c r="BB197" s="7">
        <v>7588040251.8274841</v>
      </c>
      <c r="BC197" s="7">
        <v>8109258573.5323057</v>
      </c>
      <c r="BD197" s="7">
        <v>8375325157.0813227</v>
      </c>
      <c r="BE197" s="7">
        <v>8780810605.0519257</v>
      </c>
      <c r="BF197" s="7">
        <v>8577127156.9471827</v>
      </c>
      <c r="BG197" s="7">
        <v>8888374720.4086437</v>
      </c>
    </row>
    <row r="198" spans="1:59" s="7" customFormat="1" x14ac:dyDescent="0.3">
      <c r="A198" s="7" t="s">
        <v>454</v>
      </c>
      <c r="B198" s="7" t="s">
        <v>63</v>
      </c>
      <c r="C198" s="7">
        <v>1044656471320.3389</v>
      </c>
      <c r="D198" s="7">
        <v>1104232973387.3364</v>
      </c>
      <c r="E198" s="7">
        <v>1192909023772.4734</v>
      </c>
      <c r="F198" s="7">
        <v>1284222177741.7673</v>
      </c>
      <c r="G198" s="7">
        <v>1401673751394.5515</v>
      </c>
      <c r="H198" s="7">
        <v>1522536171657.2361</v>
      </c>
      <c r="I198" s="7">
        <v>1669615615246.7529</v>
      </c>
      <c r="J198" s="7">
        <v>1791607216531.4829</v>
      </c>
      <c r="K198" s="7">
        <v>1941588054277.7417</v>
      </c>
      <c r="L198" s="7">
        <v>2129810291257.2012</v>
      </c>
      <c r="M198" s="7">
        <v>2340888132430.8325</v>
      </c>
      <c r="N198" s="7">
        <v>2595435794745.1533</v>
      </c>
      <c r="O198" s="7">
        <v>3010533039073.0073</v>
      </c>
      <c r="P198" s="7">
        <v>3633402675461.8955</v>
      </c>
      <c r="Q198" s="7">
        <v>4057572289102.5557</v>
      </c>
      <c r="R198" s="7">
        <v>4546348912848.5918</v>
      </c>
      <c r="S198" s="7">
        <v>4932972042226.7002</v>
      </c>
      <c r="T198" s="7">
        <v>5576027961708.6387</v>
      </c>
      <c r="U198" s="7">
        <v>6699303304490.4951</v>
      </c>
      <c r="V198" s="7">
        <v>7701902775121.5508</v>
      </c>
      <c r="W198" s="7">
        <v>8528744893965.7441</v>
      </c>
      <c r="X198" s="7">
        <v>8627548222470.5293</v>
      </c>
      <c r="Y198" s="7">
        <v>8585856196665.9404</v>
      </c>
      <c r="Z198" s="7">
        <v>8907329214532.4531</v>
      </c>
      <c r="AA198" s="7">
        <v>9311124585501.9785</v>
      </c>
      <c r="AB198" s="7">
        <v>9820475618013.0293</v>
      </c>
      <c r="AC198" s="7">
        <v>11992583228317.219</v>
      </c>
      <c r="AD198" s="7">
        <v>13892518055017.891</v>
      </c>
      <c r="AE198" s="7">
        <v>15649138703182.875</v>
      </c>
      <c r="AF198" s="7">
        <v>16363490315438.16</v>
      </c>
      <c r="AG198" s="7">
        <v>18373377012979.262</v>
      </c>
      <c r="AH198" s="7">
        <v>19370853403893.793</v>
      </c>
      <c r="AI198" s="7">
        <v>20787746843384.059</v>
      </c>
      <c r="AJ198" s="7">
        <v>20957060229668.828</v>
      </c>
      <c r="AK198" s="7">
        <v>22429029383135.699</v>
      </c>
      <c r="AL198" s="7">
        <v>24852064655451.594</v>
      </c>
      <c r="AM198" s="7">
        <v>24982304258549.215</v>
      </c>
      <c r="AN198" s="7">
        <v>24511726798084.918</v>
      </c>
      <c r="AO198" s="7">
        <v>24615173781504.773</v>
      </c>
      <c r="AP198" s="7">
        <v>25841010690140.766</v>
      </c>
      <c r="AQ198" s="7">
        <v>26282689637675.34</v>
      </c>
      <c r="AR198" s="7">
        <v>26041902978855.992</v>
      </c>
      <c r="AS198" s="7">
        <v>27158954468171.871</v>
      </c>
      <c r="AT198" s="7">
        <v>30469203654916.473</v>
      </c>
      <c r="AU198" s="7">
        <v>33857110810844.531</v>
      </c>
      <c r="AV198" s="7">
        <v>35634331213681.734</v>
      </c>
      <c r="AW198" s="7">
        <v>37477971990381.328</v>
      </c>
      <c r="AX198" s="7">
        <v>40875024376117.336</v>
      </c>
      <c r="AY198" s="7">
        <v>43181906552198.242</v>
      </c>
      <c r="AZ198" s="7">
        <v>40654677510668.047</v>
      </c>
      <c r="BA198" s="7">
        <v>42396023961852.063</v>
      </c>
      <c r="BB198" s="7">
        <v>45507579610296.719</v>
      </c>
      <c r="BC198" s="7">
        <v>45431195222279.914</v>
      </c>
      <c r="BD198" s="7">
        <v>45820016966895.32</v>
      </c>
      <c r="BE198" s="7">
        <v>46685151869819.211</v>
      </c>
      <c r="BF198" s="7">
        <v>44081796060319.531</v>
      </c>
      <c r="BG198" s="7">
        <v>45072138207006.297</v>
      </c>
    </row>
    <row r="199" spans="1:59" s="7" customFormat="1" x14ac:dyDescent="0.3">
      <c r="A199" s="7" t="s">
        <v>456</v>
      </c>
      <c r="B199" s="7" t="s">
        <v>63</v>
      </c>
      <c r="H199" s="7">
        <v>176534589.60338852</v>
      </c>
      <c r="I199" s="7">
        <v>215659455.01730177</v>
      </c>
      <c r="J199" s="7">
        <v>220984369.12915015</v>
      </c>
      <c r="K199" s="7">
        <v>259590076.29300085</v>
      </c>
      <c r="L199" s="7">
        <v>242943776.86229914</v>
      </c>
      <c r="M199" s="7">
        <v>254035999.21719679</v>
      </c>
      <c r="N199" s="7">
        <v>296613496.87326908</v>
      </c>
      <c r="O199" s="7">
        <v>325843254.66712266</v>
      </c>
      <c r="P199" s="7">
        <v>431254103.0464766</v>
      </c>
      <c r="Q199" s="7">
        <v>555337985.68299127</v>
      </c>
      <c r="R199" s="7">
        <v>690319754.91119242</v>
      </c>
      <c r="S199" s="7">
        <v>732286143.34291017</v>
      </c>
      <c r="T199" s="7">
        <v>793193187.4155699</v>
      </c>
      <c r="U199" s="7">
        <v>1005573294.2076297</v>
      </c>
      <c r="V199" s="7">
        <v>1215031775.2679532</v>
      </c>
      <c r="W199" s="7">
        <v>1362151523.6899333</v>
      </c>
      <c r="X199" s="7">
        <v>1279972866.3817177</v>
      </c>
      <c r="Y199" s="7">
        <v>1286462642.6369748</v>
      </c>
      <c r="Z199" s="7">
        <v>1335895286.3917971</v>
      </c>
      <c r="AA199" s="7">
        <v>1378991403.3788133</v>
      </c>
      <c r="AB199" s="7">
        <v>1507230778.8992124</v>
      </c>
      <c r="AC199" s="7">
        <v>2301514717.2980652</v>
      </c>
      <c r="AD199" s="7">
        <v>2543199148.3892965</v>
      </c>
      <c r="AE199" s="7">
        <v>2687472829.62988</v>
      </c>
      <c r="AF199" s="7">
        <v>2636461517.105197</v>
      </c>
      <c r="AG199" s="7">
        <v>3181206304.8154917</v>
      </c>
      <c r="AH199" s="7">
        <v>3267367609.8952813</v>
      </c>
      <c r="AI199" s="7">
        <v>3558215110.2480865</v>
      </c>
      <c r="AJ199" s="7">
        <v>3694600399.8922482</v>
      </c>
      <c r="AK199" s="7">
        <v>3522272321.4076638</v>
      </c>
      <c r="AL199" s="7">
        <v>3982374845.9270854</v>
      </c>
      <c r="AM199" s="7">
        <v>3954696873.7489181</v>
      </c>
      <c r="AN199" s="7">
        <v>3567062511.8729267</v>
      </c>
      <c r="AO199" s="7">
        <v>3775160797.3892775</v>
      </c>
      <c r="AP199" s="7">
        <v>3797016068.6968808</v>
      </c>
      <c r="AQ199" s="7">
        <v>3447543137.9414983</v>
      </c>
    </row>
    <row r="200" spans="1:59" s="7" customFormat="1" x14ac:dyDescent="0.3">
      <c r="A200" s="7" t="s">
        <v>458</v>
      </c>
      <c r="B200" s="7" t="s">
        <v>63</v>
      </c>
      <c r="M200" s="7">
        <v>301791301.79130173</v>
      </c>
      <c r="N200" s="7">
        <v>387700084.24599832</v>
      </c>
      <c r="O200" s="7">
        <v>510259940.72047424</v>
      </c>
      <c r="P200" s="7">
        <v>793884368.04043734</v>
      </c>
      <c r="Q200" s="7">
        <v>2401403227.4408469</v>
      </c>
      <c r="R200" s="7">
        <v>2512784033.3782787</v>
      </c>
      <c r="S200" s="7">
        <v>3284301332.1895347</v>
      </c>
      <c r="T200" s="7">
        <v>3617580171.7605457</v>
      </c>
      <c r="U200" s="7">
        <v>4052000412.7008686</v>
      </c>
      <c r="V200" s="7">
        <v>5633000318.0240107</v>
      </c>
      <c r="W200" s="7">
        <v>7829094613.0708227</v>
      </c>
      <c r="X200" s="7">
        <v>8661263763.7362633</v>
      </c>
      <c r="Y200" s="7">
        <v>7596703214.2857141</v>
      </c>
      <c r="Z200" s="7">
        <v>6467582307.6923075</v>
      </c>
      <c r="AA200" s="7">
        <v>6704395824.1758251</v>
      </c>
      <c r="AB200" s="7">
        <v>6153296456.0439558</v>
      </c>
      <c r="AC200" s="7">
        <v>5053021950.5494499</v>
      </c>
      <c r="AD200" s="7">
        <v>5446428681.3186808</v>
      </c>
      <c r="AE200" s="7">
        <v>6038187032.9670324</v>
      </c>
      <c r="AF200" s="7">
        <v>6487912087.9120874</v>
      </c>
      <c r="AG200" s="7">
        <v>7360439423.0769224</v>
      </c>
      <c r="AH200" s="7">
        <v>6883516483.5164824</v>
      </c>
      <c r="AI200" s="7">
        <v>7646153983.5164833</v>
      </c>
      <c r="AJ200" s="7">
        <v>7156593653.8461533</v>
      </c>
      <c r="AK200" s="7">
        <v>7374450769.2307701</v>
      </c>
      <c r="AL200" s="7">
        <v>8137911978.0219774</v>
      </c>
      <c r="AM200" s="7">
        <v>9059340384.6153851</v>
      </c>
      <c r="AN200" s="7">
        <v>11297802115.384615</v>
      </c>
      <c r="AO200" s="7">
        <v>10255495027.472528</v>
      </c>
      <c r="AP200" s="7">
        <v>12393131868.131868</v>
      </c>
      <c r="AQ200" s="7">
        <v>17759890109.89011</v>
      </c>
      <c r="AR200" s="7">
        <v>17538461538.461536</v>
      </c>
      <c r="AS200" s="7">
        <v>19363736263.736263</v>
      </c>
      <c r="AT200" s="7">
        <v>23533791208.791206</v>
      </c>
      <c r="AU200" s="7">
        <v>31734065934.065933</v>
      </c>
      <c r="AV200" s="7">
        <v>44530494505.494507</v>
      </c>
      <c r="AW200" s="7">
        <v>60882142857.142845</v>
      </c>
      <c r="AX200" s="7">
        <v>79712087912.087906</v>
      </c>
      <c r="AY200" s="7">
        <v>115270054945.05495</v>
      </c>
      <c r="AZ200" s="7">
        <v>97798351648.351624</v>
      </c>
      <c r="BA200" s="7">
        <v>125122306346.15385</v>
      </c>
      <c r="BB200" s="7">
        <v>167775274725.27472</v>
      </c>
      <c r="BC200" s="7">
        <v>186833516483.51648</v>
      </c>
      <c r="BD200" s="7">
        <v>198727747252.74725</v>
      </c>
      <c r="BE200" s="7">
        <v>206224725274.72528</v>
      </c>
      <c r="BF200" s="7">
        <v>164641483516.48352</v>
      </c>
      <c r="BG200" s="7">
        <v>152468681318.6813</v>
      </c>
    </row>
    <row r="201" spans="1:59" s="7" customFormat="1" x14ac:dyDescent="0.3">
      <c r="A201" s="7" t="s">
        <v>460</v>
      </c>
      <c r="B201" s="7" t="s">
        <v>63</v>
      </c>
      <c r="AD201" s="7">
        <v>38413636363.63636</v>
      </c>
      <c r="AE201" s="7">
        <v>40809523809.523811</v>
      </c>
      <c r="AF201" s="7">
        <v>42105263157.894737</v>
      </c>
      <c r="AG201" s="7">
        <v>38995454545.454544</v>
      </c>
      <c r="AH201" s="7">
        <v>28998684210.526318</v>
      </c>
      <c r="AI201" s="7">
        <v>25121666666.666668</v>
      </c>
      <c r="AJ201" s="7">
        <v>26362894736.842106</v>
      </c>
      <c r="AK201" s="7">
        <v>30074440483.383686</v>
      </c>
      <c r="AL201" s="7">
        <v>37662075750.122971</v>
      </c>
      <c r="AM201" s="7">
        <v>37182938696.075249</v>
      </c>
      <c r="AN201" s="7">
        <v>35838588169.64286</v>
      </c>
      <c r="AO201" s="7">
        <v>41976002703.920685</v>
      </c>
      <c r="AP201" s="7">
        <v>36183003978.347351</v>
      </c>
      <c r="AQ201" s="7">
        <v>37438527799.530151</v>
      </c>
      <c r="AR201" s="7">
        <v>40716836998.038612</v>
      </c>
      <c r="AS201" s="7">
        <v>46174557555.589172</v>
      </c>
      <c r="AT201" s="7">
        <v>59867801204.819283</v>
      </c>
      <c r="AU201" s="7">
        <v>76216441462.144196</v>
      </c>
      <c r="AV201" s="7">
        <v>99697566667.810684</v>
      </c>
      <c r="AW201" s="7">
        <v>123533036667.85332</v>
      </c>
      <c r="AX201" s="7">
        <v>171536685395.5625</v>
      </c>
      <c r="AY201" s="7">
        <v>208181626900.63123</v>
      </c>
      <c r="AZ201" s="7">
        <v>167422949529.40018</v>
      </c>
      <c r="BA201" s="7">
        <v>167998080493.40756</v>
      </c>
      <c r="BB201" s="7">
        <v>185362855081.02081</v>
      </c>
      <c r="BC201" s="7">
        <v>171664638717.49039</v>
      </c>
      <c r="BD201" s="7">
        <v>191549024910.60428</v>
      </c>
      <c r="BE201" s="7">
        <v>199493490982.9213</v>
      </c>
      <c r="BF201" s="7">
        <v>177522705145.16812</v>
      </c>
      <c r="BG201" s="7">
        <v>186690595273.11954</v>
      </c>
    </row>
    <row r="202" spans="1:59" s="7" customFormat="1" x14ac:dyDescent="0.3">
      <c r="A202" s="7" t="s">
        <v>462</v>
      </c>
      <c r="B202" s="7" t="s">
        <v>63</v>
      </c>
      <c r="AF202" s="7">
        <v>506500154001.46619</v>
      </c>
      <c r="AG202" s="7">
        <v>516814258695.56842</v>
      </c>
      <c r="AH202" s="7">
        <v>517962962962.96295</v>
      </c>
      <c r="AI202" s="7">
        <v>460290556900.72638</v>
      </c>
      <c r="AJ202" s="7">
        <v>435083713850.83716</v>
      </c>
      <c r="AK202" s="7">
        <v>395077301248.46368</v>
      </c>
      <c r="AL202" s="7">
        <v>395531066563.29602</v>
      </c>
      <c r="AM202" s="7">
        <v>391719993756.82843</v>
      </c>
      <c r="AN202" s="7">
        <v>404926534140.01727</v>
      </c>
      <c r="AO202" s="7">
        <v>270953116950.02576</v>
      </c>
      <c r="AP202" s="7">
        <v>195905767668.56213</v>
      </c>
      <c r="AQ202" s="7">
        <v>259708496267.33026</v>
      </c>
      <c r="AR202" s="7">
        <v>306602673980.11652</v>
      </c>
      <c r="AS202" s="7">
        <v>345110438692.185</v>
      </c>
      <c r="AT202" s="7">
        <v>430347770731.7868</v>
      </c>
      <c r="AU202" s="7">
        <v>591016690742.79761</v>
      </c>
      <c r="AV202" s="7">
        <v>764017107992.39148</v>
      </c>
      <c r="AW202" s="7">
        <v>989930542278.69519</v>
      </c>
      <c r="AX202" s="7">
        <v>1299705247685.7644</v>
      </c>
      <c r="AY202" s="7">
        <v>1660844408499.6113</v>
      </c>
      <c r="AZ202" s="7">
        <v>1222643696991.8459</v>
      </c>
      <c r="BA202" s="7">
        <v>1524916112078.8726</v>
      </c>
      <c r="BB202" s="7">
        <v>2031768558635.8503</v>
      </c>
      <c r="BC202" s="7">
        <v>2170143623037.6697</v>
      </c>
      <c r="BD202" s="7">
        <v>2230625004653.5527</v>
      </c>
      <c r="BE202" s="7">
        <v>2063662281005.1331</v>
      </c>
      <c r="BF202" s="7">
        <v>1365865245098.1824</v>
      </c>
      <c r="BG202" s="7">
        <v>1283162348132.8936</v>
      </c>
    </row>
    <row r="203" spans="1:59" s="7" customFormat="1" x14ac:dyDescent="0.3">
      <c r="A203" s="7" t="s">
        <v>464</v>
      </c>
      <c r="B203" s="7" t="s">
        <v>63</v>
      </c>
      <c r="C203" s="7">
        <v>119000024</v>
      </c>
      <c r="D203" s="7">
        <v>122000015.99999999</v>
      </c>
      <c r="E203" s="7">
        <v>125000008</v>
      </c>
      <c r="F203" s="7">
        <v>128000000</v>
      </c>
      <c r="G203" s="7">
        <v>129999994</v>
      </c>
      <c r="H203" s="7">
        <v>148799980</v>
      </c>
      <c r="I203" s="7">
        <v>124525702.85714285</v>
      </c>
      <c r="J203" s="7">
        <v>159560018</v>
      </c>
      <c r="K203" s="7">
        <v>172200018</v>
      </c>
      <c r="L203" s="7">
        <v>188700037</v>
      </c>
      <c r="M203" s="7">
        <v>219900006</v>
      </c>
      <c r="N203" s="7">
        <v>222952578.19638076</v>
      </c>
      <c r="O203" s="7">
        <v>246457838.33668095</v>
      </c>
      <c r="P203" s="7">
        <v>290746157.14592123</v>
      </c>
      <c r="Q203" s="7">
        <v>308458423.18385428</v>
      </c>
      <c r="R203" s="7">
        <v>571863295.74012244</v>
      </c>
      <c r="S203" s="7">
        <v>637754162.10109437</v>
      </c>
      <c r="T203" s="7">
        <v>746650558.55468953</v>
      </c>
      <c r="U203" s="7">
        <v>905709147.27018964</v>
      </c>
      <c r="V203" s="7">
        <v>1109346220.5288458</v>
      </c>
      <c r="W203" s="7">
        <v>1254765349.9318528</v>
      </c>
      <c r="X203" s="7">
        <v>1407062607.6321445</v>
      </c>
      <c r="Y203" s="7">
        <v>1407242640.2321084</v>
      </c>
      <c r="Z203" s="7">
        <v>1479688125.8852017</v>
      </c>
      <c r="AA203" s="7">
        <v>1587412957.2226286</v>
      </c>
      <c r="AB203" s="7">
        <v>1715625839.1797299</v>
      </c>
      <c r="AC203" s="7">
        <v>1944711061.3088801</v>
      </c>
      <c r="AD203" s="7">
        <v>2157434025.1646729</v>
      </c>
      <c r="AE203" s="7">
        <v>2395493877.5136466</v>
      </c>
      <c r="AF203" s="7">
        <v>2405021932.8999739</v>
      </c>
      <c r="AG203" s="7">
        <v>2550185618.147737</v>
      </c>
      <c r="AH203" s="7">
        <v>1911600969.7661154</v>
      </c>
      <c r="AI203" s="7">
        <v>2029026704.0270691</v>
      </c>
      <c r="AJ203" s="7">
        <v>1971525998.8768489</v>
      </c>
      <c r="AK203" s="7">
        <v>753636370.4545455</v>
      </c>
      <c r="AL203" s="7">
        <v>1293535010.9446747</v>
      </c>
      <c r="AM203" s="7">
        <v>1382334879.4081218</v>
      </c>
      <c r="AN203" s="7">
        <v>1851558301.7001967</v>
      </c>
      <c r="AO203" s="7">
        <v>1989343495.2184355</v>
      </c>
      <c r="AP203" s="7">
        <v>1817655328.0675473</v>
      </c>
      <c r="AQ203" s="7">
        <v>1734938264.4737105</v>
      </c>
      <c r="AR203" s="7">
        <v>1674685094.0163915</v>
      </c>
      <c r="AS203" s="7">
        <v>1677447150.1069071</v>
      </c>
      <c r="AT203" s="7">
        <v>1845979298.9928484</v>
      </c>
      <c r="AU203" s="7">
        <v>2089188828.7970021</v>
      </c>
      <c r="AV203" s="7">
        <v>2581465863.8785882</v>
      </c>
      <c r="AW203" s="7">
        <v>3152016556.5152583</v>
      </c>
      <c r="AX203" s="7">
        <v>3824811913.228693</v>
      </c>
      <c r="AY203" s="7">
        <v>4860576609.2156754</v>
      </c>
      <c r="AZ203" s="7">
        <v>5379378135.4410219</v>
      </c>
      <c r="BA203" s="7">
        <v>5774003744.2707977</v>
      </c>
      <c r="BB203" s="7">
        <v>6491683831.5094032</v>
      </c>
      <c r="BC203" s="7">
        <v>7315702176.3644209</v>
      </c>
      <c r="BD203" s="7">
        <v>7622526429.0883904</v>
      </c>
      <c r="BE203" s="7">
        <v>8016288347.0357723</v>
      </c>
      <c r="BF203" s="7">
        <v>8261034257.6324759</v>
      </c>
      <c r="BG203" s="7">
        <v>8376048904.5829058</v>
      </c>
    </row>
    <row r="204" spans="1:59" s="7" customFormat="1" x14ac:dyDescent="0.3">
      <c r="A204" s="7" t="s">
        <v>466</v>
      </c>
      <c r="B204" s="7" t="s">
        <v>63</v>
      </c>
      <c r="C204" s="7">
        <v>46535882350.926537</v>
      </c>
      <c r="D204" s="7">
        <v>49639265058.406227</v>
      </c>
      <c r="E204" s="7">
        <v>52969959484.395309</v>
      </c>
      <c r="F204" s="7">
        <v>59564124015.881447</v>
      </c>
      <c r="G204" s="7">
        <v>68207240598.87014</v>
      </c>
      <c r="H204" s="7">
        <v>73302133554.381134</v>
      </c>
      <c r="I204" s="7">
        <v>61638106880.215469</v>
      </c>
      <c r="J204" s="7">
        <v>67859668328.667816</v>
      </c>
      <c r="K204" s="7">
        <v>71227636451.22084</v>
      </c>
      <c r="L204" s="7">
        <v>78199356804.454681</v>
      </c>
      <c r="M204" s="7">
        <v>84723556606.657669</v>
      </c>
      <c r="N204" s="7">
        <v>90042201735.932968</v>
      </c>
      <c r="O204" s="7">
        <v>90429767479.785248</v>
      </c>
      <c r="P204" s="7">
        <v>103394104064.56796</v>
      </c>
      <c r="Q204" s="7">
        <v>125253027719.481</v>
      </c>
      <c r="R204" s="7">
        <v>134416247893.55444</v>
      </c>
      <c r="S204" s="7">
        <v>131167736496.85426</v>
      </c>
      <c r="T204" s="7">
        <v>151656859741.3197</v>
      </c>
      <c r="U204" s="7">
        <v>172583702484.32336</v>
      </c>
      <c r="V204" s="7">
        <v>193318644211.01447</v>
      </c>
      <c r="W204" s="7">
        <v>233086150890.58142</v>
      </c>
      <c r="X204" s="7">
        <v>247106727885.5112</v>
      </c>
      <c r="Y204" s="7">
        <v>255647758195.84451</v>
      </c>
      <c r="Z204" s="7">
        <v>270545959911.57434</v>
      </c>
      <c r="AA204" s="7">
        <v>269355371616.78973</v>
      </c>
      <c r="AB204" s="7">
        <v>292874261371.47675</v>
      </c>
      <c r="AC204" s="7">
        <v>310147312219.78845</v>
      </c>
      <c r="AD204" s="7">
        <v>344338564248.57568</v>
      </c>
      <c r="AE204" s="7">
        <v>370046274630.14258</v>
      </c>
      <c r="AF204" s="7">
        <v>373481452094.992</v>
      </c>
      <c r="AG204" s="7">
        <v>402050004575.50745</v>
      </c>
      <c r="AH204" s="7">
        <v>357724016273.1239</v>
      </c>
      <c r="AI204" s="7">
        <v>379830007893.09644</v>
      </c>
      <c r="AJ204" s="7">
        <v>376239667456.95618</v>
      </c>
      <c r="AK204" s="7">
        <v>426649315426.75415</v>
      </c>
      <c r="AL204" s="7">
        <v>474034412841.88885</v>
      </c>
      <c r="AM204" s="7">
        <v>518624561848.02515</v>
      </c>
      <c r="AN204" s="7">
        <v>544005563622.90857</v>
      </c>
      <c r="AO204" s="7">
        <v>551628275406.44519</v>
      </c>
      <c r="AP204" s="7">
        <v>590948715637.03833</v>
      </c>
      <c r="AQ204" s="7">
        <v>614756473709.58533</v>
      </c>
      <c r="AR204" s="7">
        <v>630828017006.12256</v>
      </c>
      <c r="AS204" s="7">
        <v>663250167513.15552</v>
      </c>
      <c r="AT204" s="7">
        <v>774457944529.06836</v>
      </c>
      <c r="AU204" s="7">
        <v>897902015362.28784</v>
      </c>
      <c r="AV204" s="7">
        <v>1028596382537.8058</v>
      </c>
      <c r="AW204" s="7">
        <v>1176153232856.5564</v>
      </c>
      <c r="AX204" s="7">
        <v>1488571172561.54</v>
      </c>
      <c r="AY204" s="7">
        <v>1515479924054.1379</v>
      </c>
      <c r="AZ204" s="7">
        <v>1665393025481.2986</v>
      </c>
      <c r="BA204" s="7">
        <v>2041877081506.7991</v>
      </c>
      <c r="BB204" s="7">
        <v>2271681618877.2578</v>
      </c>
      <c r="BC204" s="7">
        <v>2297541689398.126</v>
      </c>
      <c r="BD204" s="7">
        <v>2356159930348.2891</v>
      </c>
      <c r="BE204" s="7">
        <v>2577102437097.3853</v>
      </c>
      <c r="BF204" s="7">
        <v>2705001263802.9844</v>
      </c>
      <c r="BG204" s="7">
        <v>2896360597068.8262</v>
      </c>
    </row>
    <row r="205" spans="1:59" s="7" customFormat="1" x14ac:dyDescent="0.3">
      <c r="A205" s="7" t="s">
        <v>468</v>
      </c>
      <c r="B205" s="7" t="s">
        <v>63</v>
      </c>
      <c r="K205" s="7">
        <v>4187777711.1111112</v>
      </c>
      <c r="L205" s="7">
        <v>4485777644.4444447</v>
      </c>
      <c r="M205" s="7">
        <v>5377333333.333333</v>
      </c>
      <c r="N205" s="7">
        <v>7184853347.5973969</v>
      </c>
      <c r="O205" s="7">
        <v>9664157498.5524025</v>
      </c>
      <c r="P205" s="7">
        <v>14947391140.128422</v>
      </c>
      <c r="Q205" s="7">
        <v>45412957746.478867</v>
      </c>
      <c r="R205" s="7">
        <v>46773368205.594727</v>
      </c>
      <c r="S205" s="7">
        <v>64005665722.379601</v>
      </c>
      <c r="T205" s="7">
        <v>74188249978.723999</v>
      </c>
      <c r="U205" s="7">
        <v>80265619484.645248</v>
      </c>
      <c r="V205" s="7">
        <v>111859676267.55534</v>
      </c>
      <c r="W205" s="7">
        <v>164541738058.73688</v>
      </c>
      <c r="X205" s="7">
        <v>184291796008.8692</v>
      </c>
      <c r="Y205" s="7">
        <v>153239017560.23569</v>
      </c>
      <c r="Z205" s="7">
        <v>129171635311.14326</v>
      </c>
      <c r="AA205" s="7">
        <v>119624858115.77753</v>
      </c>
      <c r="AB205" s="7">
        <v>103897846493.64992</v>
      </c>
      <c r="AC205" s="7">
        <v>86961922765.325409</v>
      </c>
      <c r="AD205" s="7">
        <v>85695861148.197601</v>
      </c>
      <c r="AE205" s="7">
        <v>88256074766.355133</v>
      </c>
      <c r="AF205" s="7">
        <v>95344459279.038696</v>
      </c>
      <c r="AG205" s="7">
        <v>117630271802.48038</v>
      </c>
      <c r="AH205" s="7">
        <v>132223268484.75194</v>
      </c>
      <c r="AI205" s="7">
        <v>137087876662.75247</v>
      </c>
      <c r="AJ205" s="7">
        <v>132967901424.38237</v>
      </c>
      <c r="AK205" s="7">
        <v>135174886501.23363</v>
      </c>
      <c r="AL205" s="7">
        <v>143343036351.09637</v>
      </c>
      <c r="AM205" s="7">
        <v>158662398750.80478</v>
      </c>
      <c r="AN205" s="7">
        <v>165963557420.45819</v>
      </c>
      <c r="AO205" s="7">
        <v>146775498092.61172</v>
      </c>
      <c r="AP205" s="7">
        <v>161716960000</v>
      </c>
      <c r="AQ205" s="7">
        <v>189514926222.66666</v>
      </c>
      <c r="AR205" s="7">
        <v>184137469724.8627</v>
      </c>
      <c r="AS205" s="7">
        <v>189605920240.51572</v>
      </c>
      <c r="AT205" s="7">
        <v>215807655244.42401</v>
      </c>
      <c r="AU205" s="7">
        <v>258742133333.33334</v>
      </c>
      <c r="AV205" s="7">
        <v>328459608764.1109</v>
      </c>
      <c r="AW205" s="7">
        <v>376900133511.34845</v>
      </c>
      <c r="AX205" s="7">
        <v>415964509673.11536</v>
      </c>
      <c r="AY205" s="7">
        <v>519796800000</v>
      </c>
      <c r="AZ205" s="7">
        <v>429097866666.66669</v>
      </c>
      <c r="BA205" s="7">
        <v>528207200000</v>
      </c>
      <c r="BB205" s="7">
        <v>671238840108.22937</v>
      </c>
      <c r="BC205" s="7">
        <v>735974843348.66394</v>
      </c>
      <c r="BD205" s="7">
        <v>746647127407.61865</v>
      </c>
      <c r="BE205" s="7">
        <v>756350347320.38123</v>
      </c>
      <c r="BF205" s="7">
        <v>654269902888.71472</v>
      </c>
      <c r="BG205" s="7">
        <v>646438380568.71472</v>
      </c>
    </row>
    <row r="206" spans="1:59" s="7" customFormat="1" x14ac:dyDescent="0.3">
      <c r="A206" s="7" t="s">
        <v>470</v>
      </c>
      <c r="B206" s="7" t="s">
        <v>63</v>
      </c>
      <c r="C206" s="7">
        <v>1307333333.3333335</v>
      </c>
      <c r="D206" s="7">
        <v>1419333333.3333335</v>
      </c>
      <c r="E206" s="7">
        <v>1541666666.6666667</v>
      </c>
      <c r="F206" s="7">
        <v>1568333333.3333335</v>
      </c>
      <c r="G206" s="7">
        <v>1611333333.3333335</v>
      </c>
      <c r="H206" s="7">
        <v>1679333333.3333335</v>
      </c>
      <c r="I206" s="7">
        <v>1723000000.0000002</v>
      </c>
      <c r="J206" s="7">
        <v>1865666666.6666667</v>
      </c>
      <c r="K206" s="7">
        <v>1947333333.3333335</v>
      </c>
      <c r="L206" s="7">
        <v>2144333333.3333335</v>
      </c>
      <c r="M206" s="7">
        <v>2437666666.6666675</v>
      </c>
      <c r="N206" s="7">
        <v>2656000000</v>
      </c>
      <c r="O206" s="7">
        <v>2882000000.0000005</v>
      </c>
      <c r="P206" s="7">
        <v>3571666666.666667</v>
      </c>
      <c r="Q206" s="7">
        <v>4595000000.000001</v>
      </c>
      <c r="R206" s="7">
        <v>5598000000</v>
      </c>
      <c r="S206" s="7">
        <v>6979333333.333333</v>
      </c>
      <c r="T206" s="7">
        <v>8704000000</v>
      </c>
      <c r="U206" s="7">
        <v>7670500000</v>
      </c>
      <c r="V206" s="7">
        <v>9032249999.9999981</v>
      </c>
      <c r="W206" s="7">
        <v>7459833333.333334</v>
      </c>
      <c r="X206" s="7">
        <v>10016500000</v>
      </c>
      <c r="Y206" s="7">
        <v>9240000000.0000019</v>
      </c>
      <c r="Z206" s="7">
        <v>8230153846.1538448</v>
      </c>
      <c r="AA206" s="7">
        <v>9701357142.8571415</v>
      </c>
      <c r="AB206" s="7">
        <v>12403733333.333334</v>
      </c>
      <c r="AC206" s="7">
        <v>15769062499.999996</v>
      </c>
      <c r="AD206" s="7">
        <v>20155555555.555557</v>
      </c>
      <c r="AE206" s="7">
        <v>15399166666.66667</v>
      </c>
      <c r="AF206" s="7">
        <v>15291507936.507936</v>
      </c>
      <c r="AG206" s="7">
        <v>12408647540.983606</v>
      </c>
      <c r="AH206" s="7">
        <v>11379222222.222223</v>
      </c>
      <c r="AI206" s="7">
        <v>7034219712.5256672</v>
      </c>
      <c r="AJ206" s="7">
        <v>8881785938.480854</v>
      </c>
      <c r="AK206" s="7">
        <v>12794192334.254143</v>
      </c>
      <c r="AL206" s="7">
        <v>13829744878.6366</v>
      </c>
      <c r="AM206" s="7">
        <v>9018243044.4515514</v>
      </c>
      <c r="AN206" s="7">
        <v>11681494637.304054</v>
      </c>
      <c r="AO206" s="7">
        <v>11250327988.04781</v>
      </c>
      <c r="AP206" s="7">
        <v>10682045258.364679</v>
      </c>
      <c r="AQ206" s="7">
        <v>12257418326.073427</v>
      </c>
      <c r="AR206" s="7">
        <v>13182979783.533049</v>
      </c>
      <c r="AS206" s="7">
        <v>14803189092.704412</v>
      </c>
      <c r="AT206" s="7">
        <v>17646503525.174343</v>
      </c>
      <c r="AU206" s="7">
        <v>21457470202.783916</v>
      </c>
      <c r="AV206" s="7">
        <v>26524538565.740322</v>
      </c>
      <c r="AW206" s="7">
        <v>35822408611.55883</v>
      </c>
      <c r="AX206" s="7">
        <v>45898948564.059326</v>
      </c>
      <c r="AY206" s="7">
        <v>54526580231.556801</v>
      </c>
      <c r="AZ206" s="7">
        <v>53150209167.93396</v>
      </c>
      <c r="BA206" s="7">
        <v>65634109236.773636</v>
      </c>
      <c r="BB206" s="7">
        <v>67327289319.732994</v>
      </c>
      <c r="BC206" s="7">
        <v>68125631150.293869</v>
      </c>
      <c r="BD206" s="7">
        <v>72065940085.771957</v>
      </c>
      <c r="BE206" s="7">
        <v>82151588418.832458</v>
      </c>
      <c r="BF206" s="7">
        <v>97156119150</v>
      </c>
      <c r="BG206" s="7">
        <v>95584380032.206116</v>
      </c>
    </row>
    <row r="207" spans="1:59" s="7" customFormat="1" x14ac:dyDescent="0.3">
      <c r="A207" s="7" t="s">
        <v>472</v>
      </c>
      <c r="B207" s="7" t="s">
        <v>63</v>
      </c>
      <c r="C207" s="7">
        <v>792824707.34529364</v>
      </c>
      <c r="D207" s="7">
        <v>836493109.15228367</v>
      </c>
      <c r="E207" s="7">
        <v>857425916.24393547</v>
      </c>
      <c r="F207" s="7">
        <v>886387156.12505937</v>
      </c>
      <c r="G207" s="7">
        <v>939145851.15448415</v>
      </c>
      <c r="H207" s="7">
        <v>955834893.28570974</v>
      </c>
      <c r="I207" s="7">
        <v>984942988.06895506</v>
      </c>
      <c r="J207" s="7">
        <v>984605369.32994962</v>
      </c>
      <c r="K207" s="7">
        <v>1034293645.2571793</v>
      </c>
      <c r="L207" s="7">
        <v>983621024.10903811</v>
      </c>
      <c r="M207" s="7">
        <v>1024832915.0432826</v>
      </c>
      <c r="N207" s="7">
        <v>1058120427.1553423</v>
      </c>
      <c r="O207" s="7">
        <v>1280328245.0017376</v>
      </c>
      <c r="P207" s="7">
        <v>1471913473.6003363</v>
      </c>
      <c r="Q207" s="7">
        <v>1658273721.2858746</v>
      </c>
      <c r="R207" s="7">
        <v>2235746644.7423372</v>
      </c>
      <c r="S207" s="7">
        <v>2266860655.6588082</v>
      </c>
      <c r="T207" s="7">
        <v>2320786490.7031393</v>
      </c>
      <c r="U207" s="7">
        <v>2591178368.0373526</v>
      </c>
      <c r="V207" s="7">
        <v>3226678628.3104296</v>
      </c>
      <c r="W207" s="7">
        <v>3503282102.9574084</v>
      </c>
      <c r="X207" s="7">
        <v>3176771103.4605856</v>
      </c>
      <c r="Y207" s="7">
        <v>3109677455.6665535</v>
      </c>
      <c r="Z207" s="7">
        <v>2774199193.3155942</v>
      </c>
      <c r="AA207" s="7">
        <v>2705535756.0600405</v>
      </c>
      <c r="AB207" s="7">
        <v>2962199835.9535508</v>
      </c>
      <c r="AC207" s="7">
        <v>4189860416.1811848</v>
      </c>
      <c r="AD207" s="7">
        <v>5040708115.0848179</v>
      </c>
      <c r="AE207" s="7">
        <v>4985153202.5373993</v>
      </c>
      <c r="AF207" s="7">
        <v>4913065110.5316067</v>
      </c>
      <c r="AG207" s="7">
        <v>5716644272.0469198</v>
      </c>
      <c r="AH207" s="7">
        <v>5617236032.8655558</v>
      </c>
      <c r="AI207" s="7">
        <v>6004885321.3435402</v>
      </c>
      <c r="AJ207" s="7">
        <v>5678827998.8247023</v>
      </c>
      <c r="AK207" s="7">
        <v>3877196914.939661</v>
      </c>
      <c r="AL207" s="7">
        <v>4878719133.2277145</v>
      </c>
      <c r="AM207" s="7">
        <v>5065830414.0494709</v>
      </c>
      <c r="AN207" s="7">
        <v>4672503920.1986609</v>
      </c>
      <c r="AO207" s="7">
        <v>5030344074.0413027</v>
      </c>
      <c r="AP207" s="7">
        <v>5144045359.9818468</v>
      </c>
      <c r="AQ207" s="7">
        <v>4679604753.5571051</v>
      </c>
      <c r="AR207" s="7">
        <v>4877602059.5098343</v>
      </c>
      <c r="AS207" s="7">
        <v>5333862371.2711344</v>
      </c>
      <c r="AT207" s="7">
        <v>6858952880.100028</v>
      </c>
      <c r="AU207" s="7">
        <v>8031344381.0989819</v>
      </c>
      <c r="AV207" s="7">
        <v>8707015771.0011292</v>
      </c>
      <c r="AW207" s="7">
        <v>9358710935.4336624</v>
      </c>
      <c r="AX207" s="7">
        <v>11284603070.565289</v>
      </c>
      <c r="AY207" s="7">
        <v>13428461873.556776</v>
      </c>
      <c r="AZ207" s="7">
        <v>12809044977.59181</v>
      </c>
      <c r="BA207" s="7">
        <v>12937300245.150591</v>
      </c>
      <c r="BB207" s="7">
        <v>14368348214.202364</v>
      </c>
      <c r="BC207" s="7">
        <v>14202389641.926189</v>
      </c>
      <c r="BD207" s="7">
        <v>14810978041.466724</v>
      </c>
      <c r="BE207" s="7">
        <v>15308965398.577885</v>
      </c>
      <c r="BF207" s="7">
        <v>13609978076.422354</v>
      </c>
      <c r="BG207" s="7">
        <v>14765462631.321564</v>
      </c>
    </row>
    <row r="208" spans="1:59" s="7" customFormat="1" x14ac:dyDescent="0.3">
      <c r="A208" s="7" t="s">
        <v>474</v>
      </c>
      <c r="B208" s="7" t="s">
        <v>63</v>
      </c>
      <c r="C208" s="7">
        <v>704462302.3650856</v>
      </c>
      <c r="D208" s="7">
        <v>764308114.46491575</v>
      </c>
      <c r="E208" s="7">
        <v>825885273.74885666</v>
      </c>
      <c r="F208" s="7">
        <v>917222004.44270217</v>
      </c>
      <c r="G208" s="7">
        <v>893734483.20919907</v>
      </c>
      <c r="H208" s="7">
        <v>974193126.87834835</v>
      </c>
      <c r="I208" s="7">
        <v>1095910100.6141384</v>
      </c>
      <c r="J208" s="7">
        <v>1237423232.7191951</v>
      </c>
      <c r="K208" s="7">
        <v>1425029400.2352018</v>
      </c>
      <c r="L208" s="7">
        <v>1659055272.4421792</v>
      </c>
      <c r="M208" s="7">
        <v>1919508689.4028487</v>
      </c>
      <c r="N208" s="7">
        <v>2262544100.3528032</v>
      </c>
      <c r="O208" s="7">
        <v>2719900350.7391748</v>
      </c>
      <c r="P208" s="7">
        <v>3693760000</v>
      </c>
      <c r="Q208" s="7">
        <v>5216773825.9949551</v>
      </c>
      <c r="R208" s="7">
        <v>5633386679.7981043</v>
      </c>
      <c r="S208" s="7">
        <v>6326445409.6908865</v>
      </c>
      <c r="T208" s="7">
        <v>6617532782.9043226</v>
      </c>
      <c r="U208" s="7">
        <v>7515823563.1712713</v>
      </c>
      <c r="V208" s="7">
        <v>9294635004.3975372</v>
      </c>
      <c r="W208" s="7">
        <v>11893405683.803919</v>
      </c>
      <c r="X208" s="7">
        <v>14171819540.444611</v>
      </c>
      <c r="Y208" s="7">
        <v>16078856439.627022</v>
      </c>
      <c r="Z208" s="7">
        <v>17775280373.831776</v>
      </c>
      <c r="AA208" s="7">
        <v>19735920492.191196</v>
      </c>
      <c r="AB208" s="7">
        <v>19138296376.166142</v>
      </c>
      <c r="AC208" s="7">
        <v>18569292304.895233</v>
      </c>
      <c r="AD208" s="7">
        <v>20897630201.157345</v>
      </c>
      <c r="AE208" s="7">
        <v>25337226970.560303</v>
      </c>
      <c r="AF208" s="7">
        <v>30423573842.178497</v>
      </c>
      <c r="AG208" s="7">
        <v>36152027893.144646</v>
      </c>
      <c r="AH208" s="7">
        <v>45474442836.468887</v>
      </c>
      <c r="AI208" s="7">
        <v>52156414978.514427</v>
      </c>
      <c r="AJ208" s="7">
        <v>60644572348.062881</v>
      </c>
      <c r="AK208" s="7">
        <v>73777792326.829895</v>
      </c>
      <c r="AL208" s="7">
        <v>87890009877.240021</v>
      </c>
      <c r="AM208" s="7">
        <v>96403758865.248215</v>
      </c>
      <c r="AN208" s="7">
        <v>100163995150.86208</v>
      </c>
      <c r="AO208" s="7">
        <v>85707636233.269577</v>
      </c>
      <c r="AP208" s="7">
        <v>86283126843.657806</v>
      </c>
      <c r="AQ208" s="7">
        <v>95833932714.617172</v>
      </c>
      <c r="AR208" s="7">
        <v>89286208628.676666</v>
      </c>
      <c r="AS208" s="7">
        <v>91941192896.235886</v>
      </c>
      <c r="AT208" s="7">
        <v>97001377568.591415</v>
      </c>
      <c r="AU208" s="7">
        <v>114188557567.15182</v>
      </c>
      <c r="AV208" s="7">
        <v>127417688055.7558</v>
      </c>
      <c r="AW208" s="7">
        <v>147797218201.27133</v>
      </c>
      <c r="AX208" s="7">
        <v>179981288567.44739</v>
      </c>
      <c r="AY208" s="7">
        <v>192225881687.7518</v>
      </c>
      <c r="AZ208" s="7">
        <v>192408387762.11758</v>
      </c>
      <c r="BA208" s="7">
        <v>236421782178.21777</v>
      </c>
      <c r="BB208" s="7">
        <v>275599459373.50928</v>
      </c>
      <c r="BC208" s="7">
        <v>289162118908.53802</v>
      </c>
      <c r="BD208" s="7">
        <v>302510668904.33948</v>
      </c>
      <c r="BE208" s="7">
        <v>308142766948.14941</v>
      </c>
      <c r="BF208" s="7">
        <v>296840704102.41492</v>
      </c>
      <c r="BG208" s="7">
        <v>296965712342.01898</v>
      </c>
    </row>
    <row r="209" spans="1:59" s="7" customFormat="1" x14ac:dyDescent="0.3">
      <c r="A209" s="7" t="s">
        <v>476</v>
      </c>
      <c r="B209" s="7" t="s">
        <v>63</v>
      </c>
      <c r="J209" s="7">
        <v>25203524.032563843</v>
      </c>
      <c r="K209" s="7">
        <v>28084252.758274823</v>
      </c>
      <c r="L209" s="7">
        <v>28606411.398040961</v>
      </c>
      <c r="N209" s="7">
        <v>50056882.821387939</v>
      </c>
      <c r="O209" s="7">
        <v>40606712.050638959</v>
      </c>
      <c r="P209" s="7">
        <v>55272108.843537413</v>
      </c>
      <c r="Q209" s="7">
        <v>84539332.282561973</v>
      </c>
      <c r="R209" s="7">
        <v>74617096.478596672</v>
      </c>
      <c r="S209" s="7">
        <v>83099107.906635702</v>
      </c>
      <c r="T209" s="7">
        <v>93147039.254823685</v>
      </c>
      <c r="U209" s="7">
        <v>111022089.96222959</v>
      </c>
      <c r="V209" s="7">
        <v>151270207.85219401</v>
      </c>
      <c r="W209" s="7">
        <v>168715353.09713185</v>
      </c>
      <c r="X209" s="7">
        <v>187313261.31923696</v>
      </c>
      <c r="Y209" s="7">
        <v>188446092.06054989</v>
      </c>
      <c r="Z209" s="7">
        <v>180219397.52742469</v>
      </c>
      <c r="AA209" s="7">
        <v>252806783.3869828</v>
      </c>
      <c r="AB209" s="7">
        <v>232306861.15613183</v>
      </c>
      <c r="AC209" s="7">
        <v>210737869.65259832</v>
      </c>
      <c r="AD209" s="7">
        <v>238606299.60565069</v>
      </c>
      <c r="AE209" s="7">
        <v>310684273.7094838</v>
      </c>
      <c r="AF209" s="7">
        <v>332286760.8581894</v>
      </c>
      <c r="AG209" s="7">
        <v>302515026.89022464</v>
      </c>
      <c r="AH209" s="7">
        <v>320355090.61440992</v>
      </c>
      <c r="AI209" s="7">
        <v>378778047.19784158</v>
      </c>
      <c r="AJ209" s="7">
        <v>410923236.18910187</v>
      </c>
      <c r="AK209" s="7">
        <v>464756638.51248711</v>
      </c>
      <c r="AL209" s="7">
        <v>519334096.71452481</v>
      </c>
      <c r="AM209" s="7">
        <v>565163750.56078959</v>
      </c>
      <c r="AN209" s="7">
        <v>567919502.81148267</v>
      </c>
      <c r="AO209" s="7">
        <v>471177008.05714762</v>
      </c>
      <c r="AP209" s="7">
        <v>482214092.30896425</v>
      </c>
      <c r="AQ209" s="7">
        <v>435103853.48503608</v>
      </c>
      <c r="AR209" s="7">
        <v>400463452.06517625</v>
      </c>
      <c r="AS209" s="7">
        <v>341661643.5514462</v>
      </c>
      <c r="AT209" s="7">
        <v>332738245.91321498</v>
      </c>
      <c r="AU209" s="7">
        <v>375111894.93232858</v>
      </c>
      <c r="AV209" s="7">
        <v>413909879.28126538</v>
      </c>
      <c r="AW209" s="7">
        <v>456705433.99697751</v>
      </c>
      <c r="AX209" s="7">
        <v>516074228.9597491</v>
      </c>
      <c r="AY209" s="7">
        <v>608293860.27181566</v>
      </c>
      <c r="AZ209" s="7">
        <v>597765363.12849164</v>
      </c>
      <c r="BA209" s="7">
        <v>671585343.17068624</v>
      </c>
      <c r="BB209" s="7">
        <v>886498370.69608569</v>
      </c>
      <c r="BC209" s="7">
        <v>1025125081.5749402</v>
      </c>
      <c r="BD209" s="7">
        <v>1059695156.1879458</v>
      </c>
      <c r="BE209" s="7">
        <v>1156563122.8560195</v>
      </c>
      <c r="BF209" s="7">
        <v>1129164718.814358</v>
      </c>
      <c r="BG209" s="7">
        <v>1202125000</v>
      </c>
    </row>
    <row r="210" spans="1:59" s="7" customFormat="1" x14ac:dyDescent="0.3">
      <c r="A210" s="7" t="s">
        <v>478</v>
      </c>
      <c r="B210" s="7" t="s">
        <v>63</v>
      </c>
      <c r="C210" s="7">
        <v>322009471.57364017</v>
      </c>
      <c r="D210" s="7">
        <v>327834680.56382179</v>
      </c>
      <c r="E210" s="7">
        <v>342721579.82466054</v>
      </c>
      <c r="F210" s="7">
        <v>348546952.14151156</v>
      </c>
      <c r="G210" s="7">
        <v>371848114.75557697</v>
      </c>
      <c r="H210" s="7">
        <v>359379856.24805748</v>
      </c>
      <c r="I210" s="7">
        <v>375479849.80806011</v>
      </c>
      <c r="J210" s="7">
        <v>348795303.00038517</v>
      </c>
      <c r="K210" s="7">
        <v>329860091.94403678</v>
      </c>
      <c r="L210" s="7">
        <v>408690163.47606534</v>
      </c>
      <c r="M210" s="7">
        <v>434410373.76414961</v>
      </c>
      <c r="N210" s="7">
        <v>419549425.07708555</v>
      </c>
      <c r="O210" s="7">
        <v>465381089.98454005</v>
      </c>
      <c r="P210" s="7">
        <v>575230234.38705838</v>
      </c>
      <c r="Q210" s="7">
        <v>648590642.93988848</v>
      </c>
      <c r="R210" s="7">
        <v>679335901.11745071</v>
      </c>
      <c r="S210" s="7">
        <v>594895672.33384848</v>
      </c>
      <c r="T210" s="7">
        <v>691777758.39511549</v>
      </c>
      <c r="U210" s="7">
        <v>960728338.93643034</v>
      </c>
      <c r="V210" s="7">
        <v>1109374722.0829353</v>
      </c>
      <c r="W210" s="7">
        <v>1100685844.9228423</v>
      </c>
      <c r="X210" s="7">
        <v>1114830471.9178672</v>
      </c>
      <c r="Y210" s="7">
        <v>1295361885.9241917</v>
      </c>
      <c r="Z210" s="7">
        <v>995104305.34707439</v>
      </c>
      <c r="AA210" s="7">
        <v>1087471861.9892826</v>
      </c>
      <c r="AB210" s="7">
        <v>856890498.62583423</v>
      </c>
      <c r="AC210" s="7">
        <v>490181456.62440968</v>
      </c>
      <c r="AD210" s="7">
        <v>701307602.28443038</v>
      </c>
      <c r="AE210" s="7">
        <v>1055083945.377376</v>
      </c>
      <c r="AF210" s="7">
        <v>932974411.9171418</v>
      </c>
      <c r="AG210" s="7">
        <v>649644826.80044734</v>
      </c>
      <c r="AH210" s="7">
        <v>779981458.92148888</v>
      </c>
      <c r="AI210" s="7">
        <v>679997997.59711659</v>
      </c>
      <c r="AJ210" s="7">
        <v>768812334.8017621</v>
      </c>
      <c r="AK210" s="7">
        <v>911915970.68348372</v>
      </c>
      <c r="AL210" s="7">
        <v>870758739.40677965</v>
      </c>
      <c r="AM210" s="7">
        <v>941742152.70989466</v>
      </c>
      <c r="AN210" s="7">
        <v>850218033.62200701</v>
      </c>
      <c r="AO210" s="7">
        <v>672375927.34714758</v>
      </c>
      <c r="AP210" s="7">
        <v>669384768.87263048</v>
      </c>
      <c r="AQ210" s="7">
        <v>635874002.19874775</v>
      </c>
      <c r="AR210" s="7">
        <v>1079478387.8357625</v>
      </c>
      <c r="AS210" s="7">
        <v>1239004287.7560744</v>
      </c>
      <c r="AT210" s="7">
        <v>1371442565.6970055</v>
      </c>
      <c r="AU210" s="7">
        <v>1431208677.3035207</v>
      </c>
      <c r="AV210" s="7">
        <v>1627854494.8024588</v>
      </c>
      <c r="AW210" s="7">
        <v>1885112201.8527782</v>
      </c>
      <c r="AX210" s="7">
        <v>2158496872.8579645</v>
      </c>
      <c r="AY210" s="7">
        <v>2505458705.0333843</v>
      </c>
      <c r="AZ210" s="7">
        <v>2489985963.168077</v>
      </c>
      <c r="BA210" s="7">
        <v>2616610911.0722175</v>
      </c>
      <c r="BB210" s="7">
        <v>2942546781.0454803</v>
      </c>
      <c r="BC210" s="7">
        <v>3801862611.3641367</v>
      </c>
      <c r="BD210" s="7">
        <v>4920343194.9933939</v>
      </c>
      <c r="BE210" s="7">
        <v>5015157815.7340612</v>
      </c>
      <c r="BF210" s="7">
        <v>4251779857.0133963</v>
      </c>
      <c r="BG210" s="7">
        <v>3668876080.3384614</v>
      </c>
    </row>
    <row r="211" spans="1:59" s="7" customFormat="1" x14ac:dyDescent="0.3">
      <c r="A211" s="7" t="s">
        <v>480</v>
      </c>
      <c r="B211" s="7" t="s">
        <v>63</v>
      </c>
      <c r="H211" s="7">
        <v>877720000</v>
      </c>
      <c r="I211" s="7">
        <v>929520000</v>
      </c>
      <c r="J211" s="7">
        <v>976200000</v>
      </c>
      <c r="K211" s="7">
        <v>1009760100</v>
      </c>
      <c r="L211" s="7">
        <v>1049400000</v>
      </c>
      <c r="M211" s="7">
        <v>1132920000</v>
      </c>
      <c r="N211" s="7">
        <v>1186120000</v>
      </c>
      <c r="O211" s="7">
        <v>1263720000</v>
      </c>
      <c r="P211" s="7">
        <v>1442320000</v>
      </c>
      <c r="Q211" s="7">
        <v>1665880000</v>
      </c>
      <c r="R211" s="7">
        <v>1884120100</v>
      </c>
      <c r="S211" s="7">
        <v>2328280100</v>
      </c>
      <c r="T211" s="7">
        <v>2941640100</v>
      </c>
      <c r="U211" s="7">
        <v>3127960000</v>
      </c>
      <c r="V211" s="7">
        <v>3463639900</v>
      </c>
      <c r="W211" s="7">
        <v>3573959900</v>
      </c>
      <c r="X211" s="7">
        <v>3437200200</v>
      </c>
      <c r="Y211" s="7">
        <v>3399189100</v>
      </c>
      <c r="Z211" s="7">
        <v>3506347800</v>
      </c>
      <c r="AA211" s="7">
        <v>3661683400</v>
      </c>
      <c r="AB211" s="7">
        <v>3800368600</v>
      </c>
      <c r="AC211" s="7">
        <v>3771663200</v>
      </c>
      <c r="AD211" s="7">
        <v>3958045800</v>
      </c>
      <c r="AE211" s="7">
        <v>4189880000</v>
      </c>
      <c r="AF211" s="7">
        <v>4372215300</v>
      </c>
      <c r="AG211" s="7">
        <v>4800900000</v>
      </c>
      <c r="AH211" s="7">
        <v>5311000000</v>
      </c>
      <c r="AI211" s="7">
        <v>5954700000</v>
      </c>
      <c r="AJ211" s="7">
        <v>6938000000</v>
      </c>
      <c r="AK211" s="7">
        <v>8085600000</v>
      </c>
      <c r="AL211" s="7">
        <v>9500500000</v>
      </c>
      <c r="AM211" s="7">
        <v>10315500000</v>
      </c>
      <c r="AN211" s="7">
        <v>11134700000</v>
      </c>
      <c r="AO211" s="7">
        <v>12008400000</v>
      </c>
      <c r="AP211" s="7">
        <v>12464700000</v>
      </c>
      <c r="AQ211" s="7">
        <v>13134100000</v>
      </c>
      <c r="AR211" s="7">
        <v>13812700000</v>
      </c>
      <c r="AS211" s="7">
        <v>14306700000</v>
      </c>
      <c r="AT211" s="7">
        <v>15046700000</v>
      </c>
      <c r="AU211" s="7">
        <v>15798300000</v>
      </c>
      <c r="AV211" s="7">
        <v>17093800000</v>
      </c>
      <c r="AW211" s="7">
        <v>18550700000</v>
      </c>
      <c r="AX211" s="7">
        <v>20104900000</v>
      </c>
      <c r="AY211" s="7">
        <v>21430950000</v>
      </c>
      <c r="AZ211" s="7">
        <v>20661030000</v>
      </c>
      <c r="BA211" s="7">
        <v>21418330000.000008</v>
      </c>
      <c r="BB211" s="7">
        <v>23139040000.000004</v>
      </c>
      <c r="BC211" s="7">
        <v>23813600000</v>
      </c>
      <c r="BD211" s="7">
        <v>24350930000</v>
      </c>
      <c r="BE211" s="7">
        <v>25054230000</v>
      </c>
      <c r="BF211" s="7">
        <v>26052340000</v>
      </c>
      <c r="BG211" s="7">
        <v>26797470000</v>
      </c>
    </row>
    <row r="212" spans="1:59" s="7" customFormat="1" x14ac:dyDescent="0.3">
      <c r="A212" s="7" t="s">
        <v>482</v>
      </c>
      <c r="B212" s="7" t="s">
        <v>63</v>
      </c>
      <c r="AP212" s="7">
        <v>853373879.73181939</v>
      </c>
      <c r="AQ212" s="7">
        <v>773907642.41474771</v>
      </c>
      <c r="AR212" s="7">
        <v>815205233.06279135</v>
      </c>
      <c r="AS212" s="7">
        <v>879957209.92390692</v>
      </c>
      <c r="AT212" s="7">
        <v>1122981525.3550227</v>
      </c>
      <c r="AU212" s="7">
        <v>1317357834.6163397</v>
      </c>
      <c r="AV212" s="7">
        <v>1375416604.4868927</v>
      </c>
      <c r="AW212" s="7">
        <v>1469000145.3110027</v>
      </c>
      <c r="AX212" s="7">
        <v>1687567364.1169527</v>
      </c>
      <c r="AY212" s="7">
        <v>1899879955.4833226</v>
      </c>
    </row>
    <row r="213" spans="1:59" s="7" customFormat="1" x14ac:dyDescent="0.3">
      <c r="A213" s="7" t="s">
        <v>484</v>
      </c>
      <c r="B213" s="7" t="s">
        <v>63</v>
      </c>
      <c r="BD213" s="7">
        <v>5352000000</v>
      </c>
      <c r="BE213" s="7">
        <v>5647000000</v>
      </c>
      <c r="BF213" s="7">
        <v>5925000000</v>
      </c>
      <c r="BG213" s="7">
        <v>6217000000</v>
      </c>
    </row>
    <row r="214" spans="1:59" s="7" customFormat="1" x14ac:dyDescent="0.3">
      <c r="A214" s="7" t="s">
        <v>486</v>
      </c>
      <c r="B214" s="7" t="s">
        <v>63</v>
      </c>
      <c r="AL214" s="7">
        <v>16750000000</v>
      </c>
      <c r="AM214" s="7">
        <v>20948677839.851025</v>
      </c>
      <c r="AN214" s="7">
        <v>24147996549.566158</v>
      </c>
      <c r="AO214" s="7">
        <v>18284194680.384418</v>
      </c>
      <c r="AP214" s="7">
        <v>18409364146.979378</v>
      </c>
      <c r="AQ214" s="7">
        <v>6540247190.3352919</v>
      </c>
      <c r="AR214" s="7">
        <v>12267175481.254211</v>
      </c>
      <c r="AS214" s="7">
        <v>16116843146.480574</v>
      </c>
      <c r="AT214" s="7">
        <v>21188704081.242817</v>
      </c>
      <c r="AU214" s="7">
        <v>24861483280.6339</v>
      </c>
      <c r="AV214" s="7">
        <v>26252007830.46386</v>
      </c>
      <c r="AW214" s="7">
        <v>30607991862.484329</v>
      </c>
      <c r="AX214" s="7">
        <v>40289556656.145485</v>
      </c>
      <c r="AY214" s="7">
        <v>49259526052.742561</v>
      </c>
      <c r="AZ214" s="7">
        <v>42616653299.911514</v>
      </c>
      <c r="BA214" s="7">
        <v>39460357730.522369</v>
      </c>
      <c r="BB214" s="7">
        <v>46466728666.610313</v>
      </c>
      <c r="BC214" s="7">
        <v>40742313861.137413</v>
      </c>
      <c r="BD214" s="7">
        <v>45519650911.413841</v>
      </c>
      <c r="BE214" s="7">
        <v>44210806365.681694</v>
      </c>
      <c r="BF214" s="7">
        <v>37160332465.16449</v>
      </c>
      <c r="BG214" s="7">
        <v>37745114708.311348</v>
      </c>
    </row>
    <row r="215" spans="1:59" s="7" customFormat="1" x14ac:dyDescent="0.3">
      <c r="A215" s="7" t="s">
        <v>488</v>
      </c>
      <c r="B215" s="7" t="s">
        <v>63</v>
      </c>
      <c r="C215" s="7">
        <v>30375251120.898216</v>
      </c>
      <c r="D215" s="7">
        <v>31551059162.992329</v>
      </c>
      <c r="E215" s="7">
        <v>34197956223.571838</v>
      </c>
      <c r="F215" s="7">
        <v>39213859646.982231</v>
      </c>
      <c r="G215" s="7">
        <v>38257387425.32769</v>
      </c>
      <c r="H215" s="7">
        <v>42627500884.505028</v>
      </c>
      <c r="I215" s="7">
        <v>46017949100.403831</v>
      </c>
      <c r="J215" s="7">
        <v>45479820393.275963</v>
      </c>
      <c r="K215" s="7">
        <v>48646316919.29039</v>
      </c>
      <c r="L215" s="7">
        <v>55775718701.402771</v>
      </c>
      <c r="M215" s="7">
        <v>65627001306.23719</v>
      </c>
      <c r="N215" s="7">
        <v>66769437518.42868</v>
      </c>
      <c r="O215" s="7">
        <v>75217262850.804276</v>
      </c>
      <c r="P215" s="7">
        <v>96146370804.012909</v>
      </c>
      <c r="Q215" s="7">
        <v>126013152393.22614</v>
      </c>
      <c r="R215" s="7">
        <v>138582808945.70181</v>
      </c>
      <c r="S215" s="7">
        <v>150482725715.52884</v>
      </c>
      <c r="T215" s="7">
        <v>165867501154.58807</v>
      </c>
      <c r="U215" s="7">
        <v>183283589349.24341</v>
      </c>
      <c r="V215" s="7">
        <v>220598169194.50089</v>
      </c>
      <c r="W215" s="7">
        <v>277028916343.79858</v>
      </c>
      <c r="X215" s="7">
        <v>279449423286.24518</v>
      </c>
      <c r="Y215" s="7">
        <v>261060121194.44989</v>
      </c>
      <c r="Z215" s="7">
        <v>243036605981.08719</v>
      </c>
      <c r="AA215" s="7">
        <v>231387005071.03287</v>
      </c>
      <c r="AB215" s="7">
        <v>215600490241.50534</v>
      </c>
      <c r="AC215" s="7">
        <v>238920584205.90994</v>
      </c>
      <c r="AD215" s="7">
        <v>281539069227.01923</v>
      </c>
      <c r="AE215" s="7">
        <v>296141433311.27087</v>
      </c>
      <c r="AF215" s="7">
        <v>309820789988.05951</v>
      </c>
      <c r="AG215" s="7">
        <v>310231626268.59882</v>
      </c>
      <c r="AH215" s="7">
        <v>319737091702.34656</v>
      </c>
      <c r="AI215" s="7">
        <v>314396072361.02057</v>
      </c>
      <c r="AJ215" s="7">
        <v>298479274571.21777</v>
      </c>
      <c r="AK215" s="7">
        <v>291189045365.33313</v>
      </c>
      <c r="AL215" s="7">
        <v>337004319808.34595</v>
      </c>
      <c r="AM215" s="7">
        <v>348592745999.64905</v>
      </c>
      <c r="AN215" s="7">
        <v>360532574706.80804</v>
      </c>
      <c r="AO215" s="7">
        <v>339999446598.1167</v>
      </c>
      <c r="AP215" s="7">
        <v>342611389093.94922</v>
      </c>
      <c r="AQ215" s="7">
        <v>367372728727.68353</v>
      </c>
      <c r="AR215" s="7">
        <v>341926581367.12122</v>
      </c>
      <c r="AS215" s="7">
        <v>366405040525.77161</v>
      </c>
      <c r="AT215" s="7">
        <v>468282596074.18976</v>
      </c>
      <c r="AU215" s="7">
        <v>582365642433.32666</v>
      </c>
      <c r="AV215" s="7">
        <v>684996503798.66711</v>
      </c>
      <c r="AW215" s="7">
        <v>800424661847.34875</v>
      </c>
      <c r="AX215" s="7">
        <v>931379876723.89709</v>
      </c>
      <c r="AY215" s="7">
        <v>1063784722921.1857</v>
      </c>
      <c r="AZ215" s="7">
        <v>1021413301121.3748</v>
      </c>
      <c r="BA215" s="7">
        <v>1360141211429.2212</v>
      </c>
      <c r="BB215" s="7">
        <v>1531532869537.5208</v>
      </c>
      <c r="BC215" s="7">
        <v>1606784475519.5891</v>
      </c>
      <c r="BD215" s="7">
        <v>1691556590025.301</v>
      </c>
      <c r="BE215" s="7">
        <v>1773640768624.54</v>
      </c>
      <c r="BF215" s="7">
        <v>1599676432988.5125</v>
      </c>
      <c r="BG215" s="7">
        <v>1496573096431.1472</v>
      </c>
    </row>
    <row r="216" spans="1:59" s="7" customFormat="1" x14ac:dyDescent="0.3">
      <c r="A216" s="7" t="s">
        <v>490</v>
      </c>
      <c r="B216" s="7" t="s">
        <v>63</v>
      </c>
      <c r="AY216" s="7">
        <v>15550136278.869602</v>
      </c>
      <c r="AZ216" s="7">
        <v>12231362022.685946</v>
      </c>
      <c r="BA216" s="7">
        <v>15727363443.099483</v>
      </c>
      <c r="BB216" s="7">
        <v>17826697892.271664</v>
      </c>
      <c r="BC216" s="7">
        <v>10368813559.322033</v>
      </c>
      <c r="BD216" s="7">
        <v>13257635694.915253</v>
      </c>
      <c r="BE216" s="7">
        <v>13282084033.898304</v>
      </c>
      <c r="BF216" s="7">
        <v>9015221096.2447357</v>
      </c>
    </row>
    <row r="217" spans="1:59" s="7" customFormat="1" x14ac:dyDescent="0.3">
      <c r="A217" s="7" t="s">
        <v>492</v>
      </c>
      <c r="B217" s="7" t="s">
        <v>63</v>
      </c>
      <c r="C217" s="7">
        <v>30385873317.619057</v>
      </c>
      <c r="D217" s="7">
        <v>31561069598.072117</v>
      </c>
      <c r="E217" s="7">
        <v>34208896061.891987</v>
      </c>
      <c r="F217" s="7">
        <v>39225741664.752411</v>
      </c>
      <c r="G217" s="7">
        <v>38271070687.047958</v>
      </c>
      <c r="H217" s="7">
        <v>42640958019.155777</v>
      </c>
      <c r="I217" s="7">
        <v>46032013187.658295</v>
      </c>
      <c r="J217" s="7">
        <v>45494160112.420319</v>
      </c>
      <c r="K217" s="7">
        <v>48659688079.834755</v>
      </c>
      <c r="L217" s="7">
        <v>55788782510.798065</v>
      </c>
      <c r="M217" s="7">
        <v>65641311288.634926</v>
      </c>
      <c r="N217" s="7">
        <v>66787674494.65905</v>
      </c>
      <c r="O217" s="7">
        <v>75244560743.965469</v>
      </c>
      <c r="P217" s="7">
        <v>96178659252.992416</v>
      </c>
      <c r="Q217" s="7">
        <v>126049492057.76765</v>
      </c>
      <c r="R217" s="7">
        <v>138623192435.06293</v>
      </c>
      <c r="S217" s="7">
        <v>150523567593.47971</v>
      </c>
      <c r="T217" s="7">
        <v>165924142356.05563</v>
      </c>
      <c r="U217" s="7">
        <v>183362414567.18262</v>
      </c>
      <c r="V217" s="7">
        <v>220720718807.56973</v>
      </c>
      <c r="W217" s="7">
        <v>277168620649.29755</v>
      </c>
      <c r="X217" s="7">
        <v>279597299140.56104</v>
      </c>
      <c r="Y217" s="7">
        <v>261201722615.8096</v>
      </c>
      <c r="Z217" s="7">
        <v>243178158509.02319</v>
      </c>
      <c r="AA217" s="7">
        <v>231534327753.87531</v>
      </c>
      <c r="AB217" s="7">
        <v>215767871591.38806</v>
      </c>
      <c r="AC217" s="7">
        <v>239127684060.41629</v>
      </c>
      <c r="AD217" s="7">
        <v>281787606420.10883</v>
      </c>
      <c r="AE217" s="7">
        <v>296425266186.19513</v>
      </c>
      <c r="AF217" s="7">
        <v>310125765635.04535</v>
      </c>
      <c r="AG217" s="7">
        <v>310601465373.4884</v>
      </c>
      <c r="AH217" s="7">
        <v>320112647218.57129</v>
      </c>
      <c r="AI217" s="7">
        <v>314832065746.68781</v>
      </c>
      <c r="AJ217" s="7">
        <v>298956393687.86981</v>
      </c>
      <c r="AK217" s="7">
        <v>291679005862.2207</v>
      </c>
      <c r="AL217" s="7">
        <v>337515727715.28473</v>
      </c>
      <c r="AM217" s="7">
        <v>349098748885.7085</v>
      </c>
      <c r="AN217" s="7">
        <v>361099250055.32288</v>
      </c>
      <c r="AO217" s="7">
        <v>340612558536.6673</v>
      </c>
      <c r="AP217" s="7">
        <v>343239312535.32361</v>
      </c>
      <c r="AQ217" s="7">
        <v>367992054429.68762</v>
      </c>
      <c r="AR217" s="7">
        <v>342553779838.7998</v>
      </c>
      <c r="AS217" s="7">
        <v>367108332547.63818</v>
      </c>
      <c r="AT217" s="7">
        <v>468992752558.15753</v>
      </c>
      <c r="AU217" s="7">
        <v>583209894804.23975</v>
      </c>
      <c r="AV217" s="7">
        <v>685920335014.85742</v>
      </c>
      <c r="AW217" s="7">
        <v>801445697569.97388</v>
      </c>
      <c r="AX217" s="7">
        <v>932416460747.49841</v>
      </c>
      <c r="AY217" s="7">
        <v>1064752013079.2188</v>
      </c>
      <c r="AZ217" s="7">
        <v>1022260711828.7512</v>
      </c>
      <c r="BA217" s="7">
        <v>1361111020590.4678</v>
      </c>
      <c r="BB217" s="7">
        <v>1532598528787.8838</v>
      </c>
      <c r="BC217" s="7">
        <v>1607918609335.7837</v>
      </c>
      <c r="BD217" s="7">
        <v>1692968078930.8284</v>
      </c>
      <c r="BE217" s="7">
        <v>1775063779086.9919</v>
      </c>
      <c r="BF217" s="7">
        <v>1601114502934.001</v>
      </c>
      <c r="BG217" s="7">
        <v>1498001165832.2908</v>
      </c>
    </row>
    <row r="218" spans="1:59" s="7" customFormat="1" x14ac:dyDescent="0.3">
      <c r="A218" s="7" t="s">
        <v>494</v>
      </c>
      <c r="B218" s="7" t="s">
        <v>63</v>
      </c>
      <c r="M218" s="7">
        <v>7836787195.5792494</v>
      </c>
      <c r="N218" s="7">
        <v>8818144097.1070824</v>
      </c>
      <c r="O218" s="7">
        <v>10407377358.858788</v>
      </c>
      <c r="P218" s="7">
        <v>12964753902.468105</v>
      </c>
      <c r="Q218" s="7">
        <v>20152451259.246971</v>
      </c>
      <c r="R218" s="7">
        <v>22936619953.578018</v>
      </c>
      <c r="S218" s="7">
        <v>26214423633.475719</v>
      </c>
      <c r="T218" s="7">
        <v>29771720454.805634</v>
      </c>
      <c r="U218" s="7">
        <v>31993368148.3596</v>
      </c>
      <c r="V218" s="7">
        <v>39722899441.669724</v>
      </c>
      <c r="W218" s="7">
        <v>52643379201.57605</v>
      </c>
      <c r="X218" s="7">
        <v>54400876326.331551</v>
      </c>
      <c r="Y218" s="7">
        <v>54173365558.02758</v>
      </c>
      <c r="Z218" s="7">
        <v>52414910869.828461</v>
      </c>
      <c r="AA218" s="7">
        <v>51973393619.598335</v>
      </c>
      <c r="AB218" s="7">
        <v>50036733663.137604</v>
      </c>
      <c r="AC218" s="7">
        <v>49068591555.292404</v>
      </c>
      <c r="AD218" s="7">
        <v>56063766853.29306</v>
      </c>
      <c r="AE218" s="7">
        <v>61791930551.231041</v>
      </c>
      <c r="AF218" s="7">
        <v>64304587894.982109</v>
      </c>
      <c r="AG218" s="7">
        <v>74325169013.857849</v>
      </c>
      <c r="AH218" s="7">
        <v>75856511772.47757</v>
      </c>
      <c r="AI218" s="7">
        <v>80746249830.121979</v>
      </c>
      <c r="AJ218" s="7">
        <v>78946659813.394852</v>
      </c>
      <c r="AK218" s="7">
        <v>83179982124.932205</v>
      </c>
      <c r="AL218" s="7">
        <v>94034486010.01918</v>
      </c>
      <c r="AM218" s="7">
        <v>100096683467.44368</v>
      </c>
      <c r="AN218" s="7">
        <v>105904285406.65871</v>
      </c>
      <c r="AO218" s="7">
        <v>106388698435.66844</v>
      </c>
      <c r="AP218" s="7">
        <v>114155580862.48361</v>
      </c>
      <c r="AQ218" s="7">
        <v>126923095471.90991</v>
      </c>
      <c r="AR218" s="7">
        <v>127212731119.31068</v>
      </c>
      <c r="AS218" s="7">
        <v>136256691925.27411</v>
      </c>
      <c r="AT218" s="7">
        <v>162766467544.71994</v>
      </c>
      <c r="AU218" s="7">
        <v>196053942193.9097</v>
      </c>
      <c r="AV218" s="7">
        <v>234022949884.05936</v>
      </c>
      <c r="AW218" s="7">
        <v>271974858948.51776</v>
      </c>
      <c r="AX218" s="7">
        <v>326343861812.67554</v>
      </c>
      <c r="AY218" s="7">
        <v>393489345339.14563</v>
      </c>
      <c r="AZ218" s="7">
        <v>336886290580.52399</v>
      </c>
      <c r="BA218" s="7">
        <v>387290741084.77478</v>
      </c>
      <c r="BB218" s="7">
        <v>469287734302.83014</v>
      </c>
      <c r="BC218" s="7">
        <v>489309844392.05328</v>
      </c>
      <c r="BD218" s="7">
        <v>508115793399.21997</v>
      </c>
      <c r="BE218" s="7">
        <v>521843492853.73016</v>
      </c>
      <c r="BF218" s="7">
        <v>444166579289.29559</v>
      </c>
      <c r="BG218" s="7">
        <v>431168068762.37958</v>
      </c>
    </row>
    <row r="219" spans="1:59" s="7" customFormat="1" x14ac:dyDescent="0.3">
      <c r="A219" s="7" t="s">
        <v>496</v>
      </c>
      <c r="B219" s="7" t="s">
        <v>63</v>
      </c>
      <c r="AR219" s="7">
        <v>72230284.432587638</v>
      </c>
      <c r="AS219" s="7">
        <v>80531992.121760607</v>
      </c>
      <c r="AT219" s="7">
        <v>96343906.429804161</v>
      </c>
      <c r="AU219" s="7">
        <v>105360801.94183099</v>
      </c>
      <c r="AV219" s="7">
        <v>126194166.23098475</v>
      </c>
      <c r="AW219" s="7">
        <v>134441116.92499804</v>
      </c>
      <c r="AX219" s="7">
        <v>145827429.57230151</v>
      </c>
      <c r="AY219" s="7">
        <v>188021168.84179956</v>
      </c>
      <c r="AZ219" s="7">
        <v>187821029.03316864</v>
      </c>
      <c r="BA219" s="7">
        <v>197454053.14508832</v>
      </c>
      <c r="BB219" s="7">
        <v>233213522.64534822</v>
      </c>
      <c r="BC219" s="7">
        <v>252560557.08306104</v>
      </c>
      <c r="BD219" s="7">
        <v>302925489.68391395</v>
      </c>
      <c r="BE219" s="7">
        <v>348463457.91868621</v>
      </c>
      <c r="BF219" s="7">
        <v>317696178.68461835</v>
      </c>
      <c r="BG219" s="7">
        <v>351054248.47733468</v>
      </c>
    </row>
    <row r="220" spans="1:59" s="7" customFormat="1" x14ac:dyDescent="0.3">
      <c r="A220" s="7" t="s">
        <v>498</v>
      </c>
      <c r="B220" s="7" t="s">
        <v>63</v>
      </c>
      <c r="C220" s="7">
        <v>93850000</v>
      </c>
      <c r="D220" s="7">
        <v>98400000.000000015</v>
      </c>
      <c r="E220" s="7">
        <v>103500000</v>
      </c>
      <c r="F220" s="7">
        <v>110000000</v>
      </c>
      <c r="G220" s="7">
        <v>120850000</v>
      </c>
      <c r="H220" s="7">
        <v>138650000</v>
      </c>
      <c r="I220" s="7">
        <v>171100000</v>
      </c>
      <c r="J220" s="7">
        <v>198450000</v>
      </c>
      <c r="K220" s="7">
        <v>220600000</v>
      </c>
      <c r="L220" s="7">
        <v>233450000</v>
      </c>
      <c r="M220" s="7">
        <v>247149999.99999997</v>
      </c>
      <c r="N220" s="7">
        <v>270650000</v>
      </c>
      <c r="O220" s="7">
        <v>287600000</v>
      </c>
      <c r="P220" s="7">
        <v>305299999.99999994</v>
      </c>
      <c r="Q220" s="7">
        <v>368600000</v>
      </c>
      <c r="R220" s="7">
        <v>465000000</v>
      </c>
      <c r="S220" s="7">
        <v>505499999.99999994</v>
      </c>
      <c r="T220" s="7">
        <v>641000000</v>
      </c>
      <c r="U220" s="7">
        <v>735500000</v>
      </c>
      <c r="V220" s="7">
        <v>783000000</v>
      </c>
      <c r="W220" s="7">
        <v>794900000</v>
      </c>
      <c r="X220" s="7">
        <v>889050000</v>
      </c>
      <c r="Y220" s="7">
        <v>915150000</v>
      </c>
      <c r="Z220" s="7">
        <v>883600000.00000012</v>
      </c>
      <c r="AA220" s="7">
        <v>864150000</v>
      </c>
      <c r="AB220" s="7">
        <v>873250000</v>
      </c>
      <c r="AC220" s="7">
        <v>891000000</v>
      </c>
      <c r="AD220" s="7">
        <v>979850000</v>
      </c>
      <c r="AE220" s="7">
        <v>1160900000</v>
      </c>
      <c r="AF220" s="7">
        <v>542520000</v>
      </c>
      <c r="AG220" s="7">
        <v>388300000</v>
      </c>
      <c r="AH220" s="7">
        <v>448300000</v>
      </c>
      <c r="AI220" s="7">
        <v>404600000</v>
      </c>
      <c r="AJ220" s="7">
        <v>428794117.64705878</v>
      </c>
      <c r="AK220" s="7">
        <v>605492537.31343269</v>
      </c>
      <c r="AL220" s="7">
        <v>693970588.2352941</v>
      </c>
      <c r="AM220" s="7">
        <v>860630922.69326675</v>
      </c>
      <c r="AN220" s="7">
        <v>929607500.00000012</v>
      </c>
      <c r="AO220" s="7">
        <v>945000000</v>
      </c>
      <c r="AP220" s="7">
        <v>885444186.04651153</v>
      </c>
      <c r="AQ220" s="7">
        <v>892164393.93939388</v>
      </c>
      <c r="AR220" s="7">
        <v>763465550.45871556</v>
      </c>
      <c r="AS220" s="7">
        <v>1078402127.6595745</v>
      </c>
      <c r="AT220" s="7">
        <v>1271196078.4313724</v>
      </c>
      <c r="AU220" s="7">
        <v>1484092538.4052672</v>
      </c>
      <c r="AV220" s="7">
        <v>1793754804.7003698</v>
      </c>
      <c r="AW220" s="7">
        <v>2626380435.1787729</v>
      </c>
      <c r="AX220" s="7">
        <v>2936612021.8579235</v>
      </c>
      <c r="AY220" s="7">
        <v>3532969034.6083789</v>
      </c>
      <c r="AZ220" s="7">
        <v>3875409836.0655737</v>
      </c>
      <c r="BA220" s="7">
        <v>4368398047.6433306</v>
      </c>
      <c r="BB220" s="7">
        <v>4422276621.7870255</v>
      </c>
      <c r="BC220" s="7">
        <v>4980000000</v>
      </c>
      <c r="BD220" s="7">
        <v>5145757575.757576</v>
      </c>
      <c r="BE220" s="7">
        <v>5240606060.606061</v>
      </c>
      <c r="BF220" s="7">
        <v>4878731707.269475</v>
      </c>
      <c r="BG220" s="7">
        <v>3620699735.1962028</v>
      </c>
    </row>
    <row r="221" spans="1:59" s="7" customFormat="1" x14ac:dyDescent="0.3">
      <c r="A221" s="7" t="s">
        <v>500</v>
      </c>
      <c r="B221" s="7" t="s">
        <v>63</v>
      </c>
      <c r="AG221" s="7">
        <v>12694544692.737431</v>
      </c>
      <c r="AH221" s="7">
        <v>14213045493.880579</v>
      </c>
      <c r="AI221" s="7">
        <v>15431288006.210377</v>
      </c>
      <c r="AJ221" s="7">
        <v>16452201100.960413</v>
      </c>
      <c r="AK221" s="7">
        <v>20079363625.578362</v>
      </c>
      <c r="AL221" s="7">
        <v>25733043137.254902</v>
      </c>
      <c r="AM221" s="7">
        <v>27821913814.955639</v>
      </c>
      <c r="AN221" s="7">
        <v>27660149541.18047</v>
      </c>
      <c r="AO221" s="7">
        <v>29828899205.727711</v>
      </c>
      <c r="AP221" s="7">
        <v>30415095887.492008</v>
      </c>
      <c r="AQ221" s="7">
        <v>29114875621.890549</v>
      </c>
      <c r="AR221" s="7">
        <v>30703017449.664436</v>
      </c>
      <c r="AS221" s="7">
        <v>35083608130.999435</v>
      </c>
      <c r="AT221" s="7">
        <v>46731767494.356659</v>
      </c>
      <c r="AU221" s="7">
        <v>57240535137.819717</v>
      </c>
      <c r="AV221" s="7">
        <v>62697540106.951866</v>
      </c>
      <c r="AW221" s="7">
        <v>70596729394.053436</v>
      </c>
      <c r="AX221" s="7">
        <v>86304245825.34903</v>
      </c>
      <c r="AY221" s="7">
        <v>100324627215.468</v>
      </c>
      <c r="AZ221" s="7">
        <v>88945625173.659348</v>
      </c>
      <c r="BA221" s="7">
        <v>89501012915.731369</v>
      </c>
      <c r="BB221" s="7">
        <v>98181259740.091858</v>
      </c>
      <c r="BC221" s="7">
        <v>93413992955.897171</v>
      </c>
      <c r="BD221" s="7">
        <v>98478349315.325211</v>
      </c>
      <c r="BE221" s="7">
        <v>100760596988.19838</v>
      </c>
      <c r="BF221" s="7">
        <v>87267593788.198608</v>
      </c>
      <c r="BG221" s="7">
        <v>89551834322.576721</v>
      </c>
    </row>
    <row r="222" spans="1:59" s="7" customFormat="1" x14ac:dyDescent="0.3">
      <c r="A222" s="7" t="s">
        <v>502</v>
      </c>
      <c r="B222" s="7" t="s">
        <v>63</v>
      </c>
      <c r="AL222" s="7">
        <v>21273055398.301659</v>
      </c>
      <c r="AM222" s="7">
        <v>21480023016.997169</v>
      </c>
      <c r="AN222" s="7">
        <v>20749140606.242496</v>
      </c>
      <c r="AO222" s="7">
        <v>22125435372.186958</v>
      </c>
      <c r="AP222" s="7">
        <v>22689994990.112064</v>
      </c>
      <c r="AQ222" s="7">
        <v>20342201356.005165</v>
      </c>
      <c r="AR222" s="7">
        <v>20875387068.114513</v>
      </c>
      <c r="AS222" s="7">
        <v>23563576758.10474</v>
      </c>
      <c r="AT222" s="7">
        <v>29697448108.295731</v>
      </c>
      <c r="AU222" s="7">
        <v>34470227453.911316</v>
      </c>
      <c r="AV222" s="7">
        <v>36346974008.207932</v>
      </c>
      <c r="AW222" s="7">
        <v>39587732028.603683</v>
      </c>
      <c r="AX222" s="7">
        <v>48114688201.478233</v>
      </c>
      <c r="AY222" s="7">
        <v>55589849128.460526</v>
      </c>
      <c r="AZ222" s="7">
        <v>50244793831.619896</v>
      </c>
      <c r="BA222" s="7">
        <v>48013606745.480309</v>
      </c>
      <c r="BB222" s="7">
        <v>51290792018.107376</v>
      </c>
      <c r="BC222" s="7">
        <v>46258247574.750641</v>
      </c>
      <c r="BD222" s="7">
        <v>47688566993.110725</v>
      </c>
      <c r="BE222" s="7">
        <v>49530147015.879387</v>
      </c>
      <c r="BF222" s="7">
        <v>42776716631.07692</v>
      </c>
      <c r="BG222" s="7">
        <v>43990635176.052292</v>
      </c>
    </row>
    <row r="223" spans="1:59" s="7" customFormat="1" x14ac:dyDescent="0.3">
      <c r="A223" s="7" t="s">
        <v>504</v>
      </c>
      <c r="B223" s="7" t="s">
        <v>63</v>
      </c>
      <c r="C223" s="7">
        <v>14842870293.420658</v>
      </c>
      <c r="D223" s="7">
        <v>16147160122.788162</v>
      </c>
      <c r="E223" s="7">
        <v>17511477311.446331</v>
      </c>
      <c r="F223" s="7">
        <v>18954132365.514824</v>
      </c>
      <c r="G223" s="7">
        <v>21137242560.854301</v>
      </c>
      <c r="H223" s="7">
        <v>23260320646.274525</v>
      </c>
      <c r="I223" s="7">
        <v>25302033132.33123</v>
      </c>
      <c r="J223" s="7">
        <v>27463409201.882214</v>
      </c>
      <c r="K223" s="7">
        <v>29143383490.589554</v>
      </c>
      <c r="L223" s="7">
        <v>31649203885.888</v>
      </c>
      <c r="M223" s="7">
        <v>37555366021.031471</v>
      </c>
      <c r="N223" s="7">
        <v>40980345656.372543</v>
      </c>
      <c r="O223" s="7">
        <v>48263914958.844276</v>
      </c>
      <c r="P223" s="7">
        <v>58567384058.800629</v>
      </c>
      <c r="Q223" s="7">
        <v>65082581294.769562</v>
      </c>
      <c r="R223" s="7">
        <v>81716751697.895096</v>
      </c>
      <c r="S223" s="7">
        <v>88102107647.099335</v>
      </c>
      <c r="T223" s="7">
        <v>93136775102.641907</v>
      </c>
      <c r="U223" s="7">
        <v>102969762221.9763</v>
      </c>
      <c r="V223" s="7">
        <v>121646718574.32764</v>
      </c>
      <c r="W223" s="7">
        <v>140088635568.37527</v>
      </c>
      <c r="X223" s="7">
        <v>127858412114.38954</v>
      </c>
      <c r="Y223" s="7">
        <v>112767844570.71912</v>
      </c>
      <c r="Z223" s="7">
        <v>103533702638.54652</v>
      </c>
      <c r="AA223" s="7">
        <v>107661673734.85818</v>
      </c>
      <c r="AB223" s="7">
        <v>112514448261.83476</v>
      </c>
      <c r="AC223" s="7">
        <v>148376104539.83942</v>
      </c>
      <c r="AD223" s="7">
        <v>180429286795.78577</v>
      </c>
      <c r="AE223" s="7">
        <v>204068257817.60019</v>
      </c>
      <c r="AF223" s="7">
        <v>214875344909.95673</v>
      </c>
      <c r="AG223" s="7">
        <v>258154283908.90045</v>
      </c>
      <c r="AH223" s="7">
        <v>270362531376.6019</v>
      </c>
      <c r="AI223" s="7">
        <v>280312318915.48474</v>
      </c>
      <c r="AJ223" s="7">
        <v>209950792712.69623</v>
      </c>
      <c r="AK223" s="7">
        <v>226079963711.76776</v>
      </c>
      <c r="AL223" s="7">
        <v>264051981551.31564</v>
      </c>
      <c r="AM223" s="7">
        <v>288103936773.03906</v>
      </c>
      <c r="AN223" s="7">
        <v>264477727278.68079</v>
      </c>
      <c r="AO223" s="7">
        <v>266800462898.90439</v>
      </c>
      <c r="AP223" s="7">
        <v>270847937645.23627</v>
      </c>
      <c r="AQ223" s="7">
        <v>259802012617.05704</v>
      </c>
      <c r="AR223" s="7">
        <v>239917320966.97678</v>
      </c>
      <c r="AS223" s="7">
        <v>263926220332.54254</v>
      </c>
      <c r="AT223" s="7">
        <v>331108912605.27063</v>
      </c>
      <c r="AU223" s="7">
        <v>381705425301.74579</v>
      </c>
      <c r="AV223" s="7">
        <v>389042298376.84497</v>
      </c>
      <c r="AW223" s="7">
        <v>420032121655.68842</v>
      </c>
      <c r="AX223" s="7">
        <v>487816328342.30927</v>
      </c>
      <c r="AY223" s="7">
        <v>513965650650.11908</v>
      </c>
      <c r="AZ223" s="7">
        <v>429657033107.7373</v>
      </c>
      <c r="BA223" s="7">
        <v>488377689564.9209</v>
      </c>
      <c r="BB223" s="7">
        <v>563109663291.17725</v>
      </c>
      <c r="BC223" s="7">
        <v>543880647757.40405</v>
      </c>
      <c r="BD223" s="7">
        <v>578742001487.57141</v>
      </c>
      <c r="BE223" s="7">
        <v>573817719109.40222</v>
      </c>
      <c r="BF223" s="7">
        <v>495694356611.55054</v>
      </c>
      <c r="BG223" s="7">
        <v>510999796581.59741</v>
      </c>
    </row>
    <row r="224" spans="1:59" s="7" customFormat="1" x14ac:dyDescent="0.3">
      <c r="A224" s="7" t="s">
        <v>506</v>
      </c>
      <c r="B224" s="7" t="s">
        <v>63</v>
      </c>
      <c r="C224" s="7">
        <v>35076158.47683046</v>
      </c>
      <c r="D224" s="7">
        <v>43025199.49601008</v>
      </c>
      <c r="E224" s="7">
        <v>45927061.458770819</v>
      </c>
      <c r="F224" s="7">
        <v>54128377.432451338</v>
      </c>
      <c r="G224" s="7">
        <v>64979280.414391719</v>
      </c>
      <c r="H224" s="7">
        <v>70278594.428111434</v>
      </c>
      <c r="I224" s="7">
        <v>76858462.830743387</v>
      </c>
      <c r="J224" s="7">
        <v>74758504.829903394</v>
      </c>
      <c r="K224" s="7">
        <v>79798404.03191936</v>
      </c>
      <c r="L224" s="7">
        <v>105417891.64216715</v>
      </c>
      <c r="M224" s="7">
        <v>112137757.24485509</v>
      </c>
      <c r="N224" s="7">
        <v>136465324.38478747</v>
      </c>
      <c r="O224" s="7">
        <v>146741251.46350983</v>
      </c>
      <c r="P224" s="7">
        <v>221902017.29106629</v>
      </c>
      <c r="Q224" s="7">
        <v>264311994.11331862</v>
      </c>
      <c r="R224" s="7">
        <v>288302907.36984444</v>
      </c>
      <c r="S224" s="7">
        <v>272539098.43606257</v>
      </c>
      <c r="T224" s="7">
        <v>304047838.0864765</v>
      </c>
      <c r="U224" s="7">
        <v>340616375.3449862</v>
      </c>
      <c r="V224" s="7">
        <v>412093133.76098835</v>
      </c>
      <c r="W224" s="7">
        <v>542000513.61068308</v>
      </c>
      <c r="X224" s="7">
        <v>571542674.57781839</v>
      </c>
      <c r="Y224" s="7">
        <v>537575980.84361756</v>
      </c>
      <c r="Z224" s="7">
        <v>555336145.76788437</v>
      </c>
      <c r="AA224" s="7">
        <v>494475699.85765606</v>
      </c>
      <c r="AB224" s="7">
        <v>361014890.45841014</v>
      </c>
      <c r="AC224" s="7">
        <v>449146608.31509846</v>
      </c>
      <c r="AD224" s="7">
        <v>584135559.92141449</v>
      </c>
      <c r="AE224" s="7">
        <v>692016714.31713223</v>
      </c>
      <c r="AF224" s="7">
        <v>696915430.66305709</v>
      </c>
      <c r="AG224" s="7">
        <v>1114703088.1614039</v>
      </c>
      <c r="AH224" s="7">
        <v>1156141998.3341181</v>
      </c>
      <c r="AI224" s="7">
        <v>1284766234.2215989</v>
      </c>
      <c r="AJ224" s="7">
        <v>1357206995.7462435</v>
      </c>
      <c r="AK224" s="7">
        <v>1419293454.9960573</v>
      </c>
      <c r="AL224" s="7">
        <v>1698982437.7601941</v>
      </c>
      <c r="AM224" s="7">
        <v>1602760100.4814739</v>
      </c>
      <c r="AN224" s="7">
        <v>1716699913.1944447</v>
      </c>
      <c r="AO224" s="7">
        <v>1576904292.4588029</v>
      </c>
      <c r="AP224" s="7">
        <v>1547884442.2620509</v>
      </c>
      <c r="AQ224" s="7">
        <v>1738100848.0972073</v>
      </c>
      <c r="AR224" s="7">
        <v>1542477354.9935536</v>
      </c>
      <c r="AS224" s="7">
        <v>1432228172.7020028</v>
      </c>
      <c r="AT224" s="7">
        <v>2197612760.5853505</v>
      </c>
      <c r="AU224" s="7">
        <v>2770082815.209146</v>
      </c>
      <c r="AV224" s="7">
        <v>3178126547.9298034</v>
      </c>
      <c r="AW224" s="7">
        <v>3291353812.85535</v>
      </c>
      <c r="AX224" s="7">
        <v>3469363931.1643057</v>
      </c>
      <c r="AY224" s="7">
        <v>3294093359.6208777</v>
      </c>
      <c r="AZ224" s="7">
        <v>3580417156.5402365</v>
      </c>
      <c r="BA224" s="7">
        <v>4438778553.6353331</v>
      </c>
      <c r="BB224" s="7">
        <v>4820499498.1820936</v>
      </c>
      <c r="BC224" s="7">
        <v>4807282468.0267963</v>
      </c>
      <c r="BD224" s="7">
        <v>4575596300.7892208</v>
      </c>
      <c r="BE224" s="7">
        <v>4486261555.3042097</v>
      </c>
      <c r="BF224" s="7">
        <v>4137638726.69274</v>
      </c>
      <c r="BG224" s="7">
        <v>3727303664.1740303</v>
      </c>
    </row>
    <row r="225" spans="1:59" s="7" customFormat="1" x14ac:dyDescent="0.3">
      <c r="A225" s="7" t="s">
        <v>508</v>
      </c>
      <c r="B225" s="7" t="s">
        <v>63</v>
      </c>
    </row>
    <row r="226" spans="1:59" s="7" customFormat="1" x14ac:dyDescent="0.3">
      <c r="A226" s="7" t="s">
        <v>510</v>
      </c>
      <c r="B226" s="7" t="s">
        <v>63</v>
      </c>
      <c r="C226" s="7">
        <v>12012025.247787526</v>
      </c>
      <c r="D226" s="7">
        <v>11592024.364997752</v>
      </c>
      <c r="E226" s="7">
        <v>12642026.571972186</v>
      </c>
      <c r="F226" s="7">
        <v>13923029.264480995</v>
      </c>
      <c r="G226" s="7">
        <v>15393032.354245203</v>
      </c>
      <c r="H226" s="7">
        <v>15603032.795640089</v>
      </c>
      <c r="I226" s="7">
        <v>16443034.561219636</v>
      </c>
      <c r="J226" s="7">
        <v>16632032.813897703</v>
      </c>
      <c r="K226" s="7">
        <v>16074027.349587761</v>
      </c>
      <c r="L226" s="7">
        <v>16452027.992747162</v>
      </c>
      <c r="M226" s="7">
        <v>18432031.361677349</v>
      </c>
      <c r="N226" s="7">
        <v>21965951.721480411</v>
      </c>
      <c r="O226" s="7">
        <v>30645121.012758542</v>
      </c>
      <c r="P226" s="7">
        <v>36896278.223336965</v>
      </c>
      <c r="Q226" s="7">
        <v>43134498.693217747</v>
      </c>
      <c r="R226" s="7">
        <v>47803145.956030257</v>
      </c>
      <c r="S226" s="7">
        <v>49278979.547035016</v>
      </c>
      <c r="T226" s="7">
        <v>64526398.658254735</v>
      </c>
      <c r="U226" s="7">
        <v>85552369.914594159</v>
      </c>
      <c r="V226" s="7">
        <v>127261099.24395965</v>
      </c>
      <c r="W226" s="7">
        <v>147357222.77980226</v>
      </c>
      <c r="X226" s="7">
        <v>154902869.02139029</v>
      </c>
      <c r="Y226" s="7">
        <v>147912069.76650205</v>
      </c>
      <c r="Z226" s="7">
        <v>146712850.50997022</v>
      </c>
      <c r="AA226" s="7">
        <v>151313241.98356399</v>
      </c>
      <c r="AB226" s="7">
        <v>168887539.13002864</v>
      </c>
      <c r="AC226" s="7">
        <v>207850623.63821548</v>
      </c>
      <c r="AD226" s="7">
        <v>249267039.78119096</v>
      </c>
      <c r="AE226" s="7">
        <v>283828769.03168267</v>
      </c>
      <c r="AF226" s="7">
        <v>304832867.39504564</v>
      </c>
      <c r="AG226" s="7">
        <v>368584758.9424572</v>
      </c>
      <c r="AH226" s="7">
        <v>374359556.08492613</v>
      </c>
      <c r="AI226" s="7">
        <v>433667193.81479526</v>
      </c>
      <c r="AJ226" s="7">
        <v>473916819.45382613</v>
      </c>
      <c r="AK226" s="7">
        <v>486451204.55714232</v>
      </c>
      <c r="AL226" s="7">
        <v>508221508.22150826</v>
      </c>
      <c r="AM226" s="7">
        <v>503068472.20266002</v>
      </c>
      <c r="AN226" s="7">
        <v>562958836.51990521</v>
      </c>
      <c r="AO226" s="7">
        <v>608369282.22572744</v>
      </c>
      <c r="AP226" s="7">
        <v>622985493.68273282</v>
      </c>
      <c r="AQ226" s="7">
        <v>614879764.78000641</v>
      </c>
      <c r="AR226" s="7">
        <v>622262057.19163465</v>
      </c>
      <c r="AS226" s="7">
        <v>697518248.17518246</v>
      </c>
      <c r="AT226" s="7">
        <v>705704816.04236495</v>
      </c>
      <c r="AU226" s="7">
        <v>839319927.27272749</v>
      </c>
      <c r="AV226" s="7">
        <v>919103254.5454545</v>
      </c>
      <c r="AW226" s="7">
        <v>1016418229.2515897</v>
      </c>
      <c r="AX226" s="7">
        <v>1033561654.0567966</v>
      </c>
      <c r="AY226" s="7">
        <v>967199593.96015728</v>
      </c>
      <c r="AZ226" s="7">
        <v>847397850.09441662</v>
      </c>
      <c r="BA226" s="7">
        <v>969936525.29872894</v>
      </c>
      <c r="BB226" s="7">
        <v>1065826669.8974236</v>
      </c>
      <c r="BC226" s="7">
        <v>1134267367.1920607</v>
      </c>
      <c r="BD226" s="7">
        <v>1411061260.7083919</v>
      </c>
      <c r="BE226" s="7">
        <v>1422530791.5587981</v>
      </c>
      <c r="BF226" s="7">
        <v>1437722206.387543</v>
      </c>
      <c r="BG226" s="7">
        <v>1427323889.0960963</v>
      </c>
    </row>
    <row r="227" spans="1:59" s="7" customFormat="1" x14ac:dyDescent="0.3">
      <c r="A227" s="7" t="s">
        <v>512</v>
      </c>
      <c r="B227" s="7" t="s">
        <v>63</v>
      </c>
      <c r="C227" s="7">
        <v>857704431.68649697</v>
      </c>
      <c r="D227" s="7">
        <v>945244992.21130574</v>
      </c>
      <c r="E227" s="7">
        <v>1110565863.537374</v>
      </c>
      <c r="F227" s="7">
        <v>1200447429.3556306</v>
      </c>
      <c r="G227" s="7">
        <v>1339494290.4243162</v>
      </c>
      <c r="H227" s="7">
        <v>1472036550.7099178</v>
      </c>
      <c r="I227" s="7">
        <v>1342287556.5960233</v>
      </c>
      <c r="J227" s="7">
        <v>1580229795.1088135</v>
      </c>
      <c r="K227" s="7">
        <v>1753746369.6604888</v>
      </c>
      <c r="L227" s="7">
        <v>2245011571.9865232</v>
      </c>
      <c r="M227" s="7">
        <v>2140383695.946177</v>
      </c>
      <c r="N227" s="7">
        <v>2589851693.0165606</v>
      </c>
      <c r="O227" s="7">
        <v>3059682162.0656567</v>
      </c>
      <c r="P227" s="7">
        <v>3239488104.6009116</v>
      </c>
      <c r="Q227" s="7">
        <v>5159557176.250124</v>
      </c>
      <c r="R227" s="7">
        <v>6826980766.8047972</v>
      </c>
      <c r="S227" s="7">
        <v>7633528920.6324701</v>
      </c>
      <c r="T227" s="7">
        <v>7696011359.941555</v>
      </c>
      <c r="U227" s="7">
        <v>9275203105.5794621</v>
      </c>
      <c r="V227" s="7">
        <v>9929682184.3271809</v>
      </c>
      <c r="W227" s="7">
        <v>13062421024.933714</v>
      </c>
      <c r="X227" s="7">
        <v>15518199247.339264</v>
      </c>
      <c r="Y227" s="7">
        <v>16298905397.070112</v>
      </c>
      <c r="Z227" s="7">
        <v>17589184556.694603</v>
      </c>
      <c r="AA227" s="7">
        <v>17503082982.28318</v>
      </c>
      <c r="AB227" s="7">
        <v>16403544510.52676</v>
      </c>
      <c r="AC227" s="7">
        <v>13293209270.103582</v>
      </c>
      <c r="AD227" s="7">
        <v>11356215712.9326</v>
      </c>
      <c r="AE227" s="7">
        <v>10577042354.798973</v>
      </c>
      <c r="AF227" s="7">
        <v>9853396225.587492</v>
      </c>
      <c r="AG227" s="7">
        <v>12308624283.978699</v>
      </c>
      <c r="AH227" s="7">
        <v>12981833333.333334</v>
      </c>
      <c r="AI227" s="7">
        <v>13253565898.955755</v>
      </c>
      <c r="AJ227" s="7">
        <v>13695962019.208378</v>
      </c>
      <c r="AK227" s="7">
        <v>10122020000</v>
      </c>
      <c r="AL227" s="7">
        <v>11396706586.826347</v>
      </c>
      <c r="AM227" s="7">
        <v>13789560878.243513</v>
      </c>
      <c r="AN227" s="7">
        <v>14505233968.871595</v>
      </c>
      <c r="AO227" s="7">
        <v>15200846138.461538</v>
      </c>
      <c r="AP227" s="7">
        <v>15873875968.992249</v>
      </c>
      <c r="AQ227" s="7">
        <v>19325894913.125393</v>
      </c>
      <c r="AR227" s="7">
        <v>21099833783.50301</v>
      </c>
      <c r="AS227" s="7">
        <v>21582248881.65921</v>
      </c>
      <c r="AT227" s="7">
        <v>21828144686.039421</v>
      </c>
      <c r="AU227" s="7">
        <v>25086930693.069305</v>
      </c>
      <c r="AV227" s="7">
        <v>28858965517.241379</v>
      </c>
      <c r="AW227" s="7">
        <v>33332844574.78006</v>
      </c>
      <c r="AX227" s="7">
        <v>40405006007.208649</v>
      </c>
    </row>
    <row r="228" spans="1:59" s="7" customFormat="1" x14ac:dyDescent="0.3">
      <c r="A228" s="7" t="s">
        <v>514</v>
      </c>
      <c r="B228" s="7" t="s">
        <v>63</v>
      </c>
    </row>
    <row r="229" spans="1:59" s="7" customFormat="1" x14ac:dyDescent="0.3">
      <c r="A229" s="7" t="s">
        <v>516</v>
      </c>
      <c r="B229" s="7" t="s">
        <v>63</v>
      </c>
      <c r="C229" s="7">
        <v>313582727.63810849</v>
      </c>
      <c r="D229" s="7">
        <v>333975336.62659574</v>
      </c>
      <c r="E229" s="7">
        <v>357635713.87685633</v>
      </c>
      <c r="F229" s="7">
        <v>371767002.65603614</v>
      </c>
      <c r="G229" s="7">
        <v>392247517.60194892</v>
      </c>
      <c r="H229" s="7">
        <v>416926302.9634968</v>
      </c>
      <c r="I229" s="7">
        <v>432794922.45975929</v>
      </c>
      <c r="J229" s="7">
        <v>449826322.99510705</v>
      </c>
      <c r="K229" s="7">
        <v>453980096.65441173</v>
      </c>
      <c r="L229" s="7">
        <v>471635620.92436785</v>
      </c>
      <c r="M229" s="7">
        <v>469266736.60510057</v>
      </c>
      <c r="N229" s="7">
        <v>501866730.72250277</v>
      </c>
      <c r="O229" s="7">
        <v>585427545.72359848</v>
      </c>
      <c r="P229" s="7">
        <v>647199482.82798243</v>
      </c>
      <c r="Q229" s="7">
        <v>652532796.06664038</v>
      </c>
      <c r="R229" s="7">
        <v>864602103.30307376</v>
      </c>
      <c r="S229" s="7">
        <v>866044961.04835391</v>
      </c>
      <c r="T229" s="7">
        <v>935360466.35148823</v>
      </c>
      <c r="U229" s="7">
        <v>1113920122.6123242</v>
      </c>
      <c r="V229" s="7">
        <v>1004316495.1117595</v>
      </c>
      <c r="W229" s="7">
        <v>1033002401.8254285</v>
      </c>
      <c r="X229" s="7">
        <v>876937559.72495389</v>
      </c>
      <c r="Y229" s="7">
        <v>834369860.42731726</v>
      </c>
      <c r="Z229" s="7">
        <v>832415805.95626545</v>
      </c>
      <c r="AA229" s="7">
        <v>919103735.32290626</v>
      </c>
      <c r="AB229" s="7">
        <v>1033069709.9950572</v>
      </c>
      <c r="AC229" s="7">
        <v>1067828247.2357908</v>
      </c>
      <c r="AD229" s="7">
        <v>1163426850.6502409</v>
      </c>
      <c r="AE229" s="7">
        <v>1482597298.8872888</v>
      </c>
      <c r="AF229" s="7">
        <v>1433686309.8364098</v>
      </c>
      <c r="AG229" s="7">
        <v>1738605558.0543621</v>
      </c>
      <c r="AH229" s="7">
        <v>1877138041.6430795</v>
      </c>
      <c r="AI229" s="7">
        <v>1881847676.8075171</v>
      </c>
      <c r="AJ229" s="7">
        <v>1463251055.4006779</v>
      </c>
      <c r="AK229" s="7">
        <v>1179837954.721925</v>
      </c>
      <c r="AL229" s="7">
        <v>1445919969.8927214</v>
      </c>
      <c r="AM229" s="7">
        <v>1607345450.0457823</v>
      </c>
      <c r="AN229" s="7">
        <v>1544689502.8247154</v>
      </c>
      <c r="AO229" s="7">
        <v>1744794457.276001</v>
      </c>
      <c r="AP229" s="7">
        <v>1534673583.2487004</v>
      </c>
      <c r="AQ229" s="7">
        <v>1385058161.7674632</v>
      </c>
      <c r="AR229" s="7">
        <v>1709347793.3287272</v>
      </c>
      <c r="AS229" s="7">
        <v>1987622279.114625</v>
      </c>
      <c r="AT229" s="7">
        <v>2736666515.8293967</v>
      </c>
      <c r="AU229" s="7">
        <v>4414929219.9964867</v>
      </c>
      <c r="AV229" s="7">
        <v>6646663561.2656012</v>
      </c>
      <c r="AW229" s="7">
        <v>7422102655.9883242</v>
      </c>
      <c r="AX229" s="7">
        <v>8638711442.7704983</v>
      </c>
      <c r="AY229" s="7">
        <v>10351932604.415358</v>
      </c>
      <c r="AZ229" s="7">
        <v>9253484108.4970055</v>
      </c>
      <c r="BA229" s="7">
        <v>10657705536.497757</v>
      </c>
      <c r="BB229" s="7">
        <v>12156380425.082458</v>
      </c>
      <c r="BC229" s="7">
        <v>12368071038.736238</v>
      </c>
      <c r="BD229" s="7">
        <v>12949854262.812727</v>
      </c>
      <c r="BE229" s="7">
        <v>13922223233.5184</v>
      </c>
      <c r="BF229" s="7">
        <v>10888798113.786552</v>
      </c>
      <c r="BG229" s="7">
        <v>9600761473.7873783</v>
      </c>
    </row>
    <row r="230" spans="1:59" s="7" customFormat="1" x14ac:dyDescent="0.3">
      <c r="A230" s="7" t="s">
        <v>518</v>
      </c>
      <c r="B230" s="7" t="s">
        <v>63</v>
      </c>
      <c r="C230" s="7">
        <v>80087763368.464066</v>
      </c>
      <c r="D230" s="7">
        <v>70303171030.613556</v>
      </c>
      <c r="E230" s="7">
        <v>64422866914.6763</v>
      </c>
      <c r="F230" s="7">
        <v>69761023321.650314</v>
      </c>
      <c r="G230" s="7">
        <v>80880803448.880478</v>
      </c>
      <c r="H230" s="7">
        <v>94389464672.649216</v>
      </c>
      <c r="I230" s="7">
        <v>103330515554.02124</v>
      </c>
      <c r="J230" s="7">
        <v>100124009401.25266</v>
      </c>
      <c r="K230" s="7">
        <v>101058149724.50464</v>
      </c>
      <c r="L230" s="7">
        <v>113477646105.78487</v>
      </c>
      <c r="M230" s="7">
        <v>126497661493.1088</v>
      </c>
      <c r="N230" s="7">
        <v>136036097265.62411</v>
      </c>
      <c r="O230" s="7">
        <v>154327294457.50461</v>
      </c>
      <c r="P230" s="7">
        <v>194305953646.4017</v>
      </c>
      <c r="Q230" s="7">
        <v>219213679712.87271</v>
      </c>
      <c r="R230" s="7">
        <v>246442988390.71841</v>
      </c>
      <c r="S230" s="7">
        <v>250141274481.85953</v>
      </c>
      <c r="T230" s="7">
        <v>289057792282.70166</v>
      </c>
      <c r="U230" s="7">
        <v>279838520171.01099</v>
      </c>
      <c r="V230" s="7">
        <v>324144271125.13049</v>
      </c>
      <c r="W230" s="7">
        <v>374011692034.31555</v>
      </c>
      <c r="X230" s="7">
        <v>399106998306.28308</v>
      </c>
      <c r="Y230" s="7">
        <v>418865739717.13934</v>
      </c>
      <c r="Z230" s="7">
        <v>439524749434.86859</v>
      </c>
      <c r="AA230" s="7">
        <v>477132378074.31213</v>
      </c>
      <c r="AB230" s="7">
        <v>522889864188.56604</v>
      </c>
      <c r="AC230" s="7">
        <v>521413750588.99817</v>
      </c>
      <c r="AD230" s="7">
        <v>514979769667.71759</v>
      </c>
      <c r="AE230" s="7">
        <v>571178451263.41907</v>
      </c>
      <c r="AF230" s="7">
        <v>617316497032.6283</v>
      </c>
      <c r="AG230" s="7">
        <v>661623255038.0249</v>
      </c>
      <c r="AH230" s="7">
        <v>718040680851.84534</v>
      </c>
      <c r="AI230" s="7">
        <v>804628629897.43896</v>
      </c>
      <c r="AJ230" s="7">
        <v>883339627183.53918</v>
      </c>
      <c r="AK230" s="7">
        <v>1062584414819.7719</v>
      </c>
      <c r="AL230" s="7">
        <v>1311487964653.7415</v>
      </c>
      <c r="AM230" s="7">
        <v>1506381674647.968</v>
      </c>
      <c r="AN230" s="7">
        <v>1560307070281.1504</v>
      </c>
      <c r="AO230" s="7">
        <v>1430089422679.2708</v>
      </c>
      <c r="AP230" s="7">
        <v>1573093985533.5027</v>
      </c>
      <c r="AQ230" s="7">
        <v>1733976957283.7751</v>
      </c>
      <c r="AR230" s="7">
        <v>1844880258516.1104</v>
      </c>
      <c r="AS230" s="7">
        <v>2041865926249.2173</v>
      </c>
      <c r="AT230" s="7">
        <v>2311056516099.7212</v>
      </c>
      <c r="AU230" s="7">
        <v>2680080452885.1616</v>
      </c>
      <c r="AV230" s="7">
        <v>3099556641923.4888</v>
      </c>
      <c r="AW230" s="7">
        <v>3729909801279.2051</v>
      </c>
      <c r="AX230" s="7">
        <v>4717923246206.7969</v>
      </c>
      <c r="AY230" s="7">
        <v>5972485978440.5762</v>
      </c>
      <c r="AZ230" s="7">
        <v>6480284114182.4512</v>
      </c>
      <c r="BA230" s="7">
        <v>7859520533899.7891</v>
      </c>
      <c r="BB230" s="7">
        <v>9607063801205.7832</v>
      </c>
      <c r="BC230" s="7">
        <v>10717379224740.393</v>
      </c>
      <c r="BD230" s="7">
        <v>11831819367549.674</v>
      </c>
      <c r="BE230" s="7">
        <v>12723521658445.055</v>
      </c>
      <c r="BF230" s="7">
        <v>13241873807583.301</v>
      </c>
      <c r="BG230" s="7">
        <v>13484932862978.766</v>
      </c>
    </row>
    <row r="231" spans="1:59" s="7" customFormat="1" x14ac:dyDescent="0.3">
      <c r="A231" s="7" t="s">
        <v>520</v>
      </c>
      <c r="B231" s="7" t="s">
        <v>63</v>
      </c>
      <c r="AF231" s="7">
        <v>960328174371.05786</v>
      </c>
      <c r="AG231" s="7">
        <v>1020619449300.7394</v>
      </c>
      <c r="AH231" s="7">
        <v>1007801660268.3899</v>
      </c>
      <c r="AI231" s="7">
        <v>944312695547.95557</v>
      </c>
      <c r="AJ231" s="7">
        <v>931235788654.17896</v>
      </c>
      <c r="AK231" s="7">
        <v>837243545767.9967</v>
      </c>
      <c r="AL231" s="7">
        <v>918930607816.21741</v>
      </c>
      <c r="AM231" s="7">
        <v>947704910874.35364</v>
      </c>
      <c r="AN231" s="7">
        <v>979132756086.02698</v>
      </c>
      <c r="AO231" s="7">
        <v>946228594056.48669</v>
      </c>
      <c r="AP231" s="7">
        <v>820213773405.42566</v>
      </c>
      <c r="AQ231" s="7">
        <v>891934707791.11133</v>
      </c>
      <c r="AR231" s="7">
        <v>907586896655.43933</v>
      </c>
      <c r="AS231" s="7">
        <v>1019107655133.5989</v>
      </c>
      <c r="AT231" s="7">
        <v>1255033897823.7375</v>
      </c>
      <c r="AU231" s="7">
        <v>1622688912935.7229</v>
      </c>
      <c r="AV231" s="7">
        <v>2032603631916.9844</v>
      </c>
      <c r="AW231" s="7">
        <v>2459168320833.0405</v>
      </c>
      <c r="AX231" s="7">
        <v>3156883414983.2261</v>
      </c>
      <c r="AY231" s="7">
        <v>3906344780241.3936</v>
      </c>
      <c r="AZ231" s="7">
        <v>3094928199271.0313</v>
      </c>
      <c r="BA231" s="7">
        <v>3635573611967.4063</v>
      </c>
      <c r="BB231" s="7">
        <v>4400783138334.083</v>
      </c>
      <c r="BC231" s="7">
        <v>4571223504946.209</v>
      </c>
      <c r="BD231" s="7">
        <v>4826935346702.2568</v>
      </c>
      <c r="BE231" s="7">
        <v>4623950916968.1162</v>
      </c>
      <c r="BF231" s="7">
        <v>3597439604363.6875</v>
      </c>
      <c r="BG231" s="7">
        <v>3448627156740.3564</v>
      </c>
    </row>
    <row r="232" spans="1:59" s="7" customFormat="1" x14ac:dyDescent="0.3">
      <c r="A232" s="7" t="s">
        <v>522</v>
      </c>
      <c r="B232" s="7" t="s">
        <v>63</v>
      </c>
      <c r="C232" s="7">
        <v>121128073.11402225</v>
      </c>
      <c r="D232" s="7">
        <v>126396469.70705794</v>
      </c>
      <c r="E232" s="7">
        <v>132237441.63086258</v>
      </c>
      <c r="F232" s="7">
        <v>143255784.51075113</v>
      </c>
      <c r="G232" s="7">
        <v>166104067.6300427</v>
      </c>
      <c r="H232" s="7">
        <v>187300336.36536878</v>
      </c>
      <c r="I232" s="7">
        <v>216136263.91249698</v>
      </c>
      <c r="J232" s="7">
        <v>231706475.46411416</v>
      </c>
      <c r="K232" s="7">
        <v>241956910.65810272</v>
      </c>
      <c r="L232" s="7">
        <v>267732446.37841272</v>
      </c>
      <c r="M232" s="7">
        <v>253976626.16663852</v>
      </c>
      <c r="N232" s="7">
        <v>286537524.99033076</v>
      </c>
      <c r="O232" s="7">
        <v>335677636.89373702</v>
      </c>
      <c r="P232" s="7">
        <v>406479906.15965241</v>
      </c>
      <c r="Q232" s="7">
        <v>560437742.59497213</v>
      </c>
      <c r="R232" s="7">
        <v>617321669.39087665</v>
      </c>
      <c r="S232" s="7">
        <v>619375134.18051016</v>
      </c>
      <c r="T232" s="7">
        <v>777435020.47584724</v>
      </c>
      <c r="U232" s="7">
        <v>824263841.53926396</v>
      </c>
      <c r="V232" s="7">
        <v>891775906.63101459</v>
      </c>
      <c r="W232" s="7">
        <v>1136408814.1969221</v>
      </c>
      <c r="X232" s="7">
        <v>962347000.99178803</v>
      </c>
      <c r="Y232" s="7">
        <v>821651918.72462595</v>
      </c>
      <c r="Z232" s="7">
        <v>765746590.61684859</v>
      </c>
      <c r="AA232" s="7">
        <v>718148959.61087215</v>
      </c>
      <c r="AB232" s="7">
        <v>762359722.70140207</v>
      </c>
      <c r="AC232" s="7">
        <v>1060911735.2606466</v>
      </c>
      <c r="AD232" s="7">
        <v>1249099130.0227656</v>
      </c>
      <c r="AE232" s="7">
        <v>1378847487.4113727</v>
      </c>
      <c r="AF232" s="7">
        <v>1352949662.7517214</v>
      </c>
      <c r="AG232" s="7">
        <v>1628427515.418813</v>
      </c>
      <c r="AH232" s="7">
        <v>1602299862.9243031</v>
      </c>
      <c r="AI232" s="7">
        <v>1692959110.180217</v>
      </c>
      <c r="AJ232" s="7">
        <v>1233496846.3349326</v>
      </c>
      <c r="AK232" s="7">
        <v>982624324.50589848</v>
      </c>
      <c r="AL232" s="7">
        <v>1309382885.3302946</v>
      </c>
      <c r="AM232" s="7">
        <v>1465448290.3413219</v>
      </c>
      <c r="AN232" s="7">
        <v>1498950899.0877373</v>
      </c>
      <c r="AO232" s="7">
        <v>1587345950.9742999</v>
      </c>
      <c r="AP232" s="7">
        <v>1576094566.4854796</v>
      </c>
      <c r="AQ232" s="7">
        <v>1294250233.188942</v>
      </c>
      <c r="AR232" s="7">
        <v>1332328999.090771</v>
      </c>
      <c r="AS232" s="7">
        <v>1474630207.0824153</v>
      </c>
      <c r="AT232" s="7">
        <v>1673690429.6160893</v>
      </c>
      <c r="AU232" s="7">
        <v>1937074572.0868742</v>
      </c>
      <c r="AV232" s="7">
        <v>2115154262.0302539</v>
      </c>
      <c r="AW232" s="7">
        <v>2202809251.3130388</v>
      </c>
      <c r="AX232" s="7">
        <v>2523462557.3897467</v>
      </c>
      <c r="AY232" s="7">
        <v>3163416242.0587702</v>
      </c>
      <c r="AZ232" s="7">
        <v>3163000528.8166981</v>
      </c>
      <c r="BA232" s="7">
        <v>3172945644.5584998</v>
      </c>
      <c r="BB232" s="7">
        <v>3756023159.9599977</v>
      </c>
      <c r="BC232" s="7">
        <v>3866617462.6185365</v>
      </c>
      <c r="BD232" s="7">
        <v>4080929201.2792482</v>
      </c>
      <c r="BE232" s="7">
        <v>4482880424.3398762</v>
      </c>
      <c r="BF232" s="7">
        <v>4087628275.955935</v>
      </c>
      <c r="BG232" s="7">
        <v>4399995986.5647736</v>
      </c>
    </row>
    <row r="233" spans="1:59" s="7" customFormat="1" x14ac:dyDescent="0.3">
      <c r="A233" s="7" t="s">
        <v>524</v>
      </c>
      <c r="B233" s="7" t="s">
        <v>63</v>
      </c>
      <c r="C233" s="7">
        <v>2760747471.8862419</v>
      </c>
      <c r="D233" s="7">
        <v>3034043574.0607076</v>
      </c>
      <c r="E233" s="7">
        <v>3308912796.934866</v>
      </c>
      <c r="F233" s="7">
        <v>3540403456.5530486</v>
      </c>
      <c r="G233" s="7">
        <v>3889129942.3076921</v>
      </c>
      <c r="H233" s="7">
        <v>4388937649.0384617</v>
      </c>
      <c r="I233" s="7">
        <v>5279230817.3076925</v>
      </c>
      <c r="J233" s="7">
        <v>5638461442.3076925</v>
      </c>
      <c r="K233" s="7">
        <v>6081009427.8846149</v>
      </c>
      <c r="L233" s="7">
        <v>6695336567.3076925</v>
      </c>
      <c r="M233" s="7">
        <v>7086538437.500001</v>
      </c>
      <c r="N233" s="7">
        <v>7375000024.0384598</v>
      </c>
      <c r="O233" s="7">
        <v>8177884552.8846149</v>
      </c>
      <c r="P233" s="7">
        <v>10838587357.74659</v>
      </c>
      <c r="Q233" s="7">
        <v>13703000530.058748</v>
      </c>
      <c r="R233" s="7">
        <v>14882747955.032803</v>
      </c>
      <c r="S233" s="7">
        <v>16985211146.023796</v>
      </c>
      <c r="T233" s="7">
        <v>19779315170.023678</v>
      </c>
      <c r="U233" s="7">
        <v>24006570178.15609</v>
      </c>
      <c r="V233" s="7">
        <v>27371699082.712585</v>
      </c>
      <c r="W233" s="7">
        <v>32353440726.885578</v>
      </c>
      <c r="X233" s="7">
        <v>34846107862.367325</v>
      </c>
      <c r="Y233" s="7">
        <v>36589797857.40062</v>
      </c>
      <c r="Z233" s="7">
        <v>40042826244.233719</v>
      </c>
      <c r="AA233" s="7">
        <v>41797592963.442398</v>
      </c>
      <c r="AB233" s="7">
        <v>38900692712.149612</v>
      </c>
      <c r="AC233" s="7">
        <v>43096746122.461395</v>
      </c>
      <c r="AD233" s="7">
        <v>50535438696.409409</v>
      </c>
      <c r="AE233" s="7">
        <v>61667199834.74276</v>
      </c>
      <c r="AF233" s="7">
        <v>72250877410.318268</v>
      </c>
      <c r="AG233" s="7">
        <v>85343063965.918182</v>
      </c>
      <c r="AH233" s="7">
        <v>98234695722.034119</v>
      </c>
      <c r="AI233" s="7">
        <v>111452869378.46703</v>
      </c>
      <c r="AJ233" s="7">
        <v>128889832382.81805</v>
      </c>
      <c r="AK233" s="7">
        <v>146683499005.96423</v>
      </c>
      <c r="AL233" s="7">
        <v>169278552851.27151</v>
      </c>
      <c r="AM233" s="7">
        <v>183035154107.49445</v>
      </c>
      <c r="AN233" s="7">
        <v>150180268649.388</v>
      </c>
      <c r="AO233" s="7">
        <v>113675706127.26489</v>
      </c>
      <c r="AP233" s="7">
        <v>126668932159.50833</v>
      </c>
      <c r="AQ233" s="7">
        <v>126392308497.74878</v>
      </c>
      <c r="AR233" s="7">
        <v>120296746256.63092</v>
      </c>
      <c r="AS233" s="7">
        <v>134300851255.00174</v>
      </c>
      <c r="AT233" s="7">
        <v>152280653543.72467</v>
      </c>
      <c r="AU233" s="7">
        <v>172895476152.59158</v>
      </c>
      <c r="AV233" s="7">
        <v>189318499954.00308</v>
      </c>
      <c r="AW233" s="7">
        <v>221758486880.31259</v>
      </c>
      <c r="AX233" s="7">
        <v>262942650543.77112</v>
      </c>
      <c r="AY233" s="7">
        <v>291383081231.82031</v>
      </c>
      <c r="AZ233" s="7">
        <v>281710095724.76068</v>
      </c>
      <c r="BA233" s="7">
        <v>341105009515.33344</v>
      </c>
      <c r="BB233" s="7">
        <v>370818747396.83258</v>
      </c>
      <c r="BC233" s="7">
        <v>397559992407.44971</v>
      </c>
      <c r="BD233" s="7">
        <v>420528737876.7168</v>
      </c>
      <c r="BE233" s="7">
        <v>406521561093.35651</v>
      </c>
      <c r="BF233" s="7">
        <v>399234547137.47198</v>
      </c>
      <c r="BG233" s="7">
        <v>406839679301.94342</v>
      </c>
    </row>
    <row r="234" spans="1:59" s="7" customFormat="1" x14ac:dyDescent="0.3">
      <c r="A234" s="7" t="s">
        <v>526</v>
      </c>
      <c r="B234" s="7" t="s">
        <v>63</v>
      </c>
      <c r="AG234" s="7">
        <v>2629395066.2701721</v>
      </c>
      <c r="AH234" s="7">
        <v>2534720480.324399</v>
      </c>
      <c r="AI234" s="7">
        <v>1909246640.8083768</v>
      </c>
      <c r="AJ234" s="7">
        <v>1646693642.1108849</v>
      </c>
      <c r="AK234" s="7">
        <v>1346074611.4779222</v>
      </c>
      <c r="AL234" s="7">
        <v>1231523034.7839746</v>
      </c>
      <c r="AM234" s="7">
        <v>1043893062.6057531</v>
      </c>
      <c r="AN234" s="7">
        <v>921843144.22905922</v>
      </c>
      <c r="AO234" s="7">
        <v>1320126706.1550348</v>
      </c>
      <c r="AP234" s="7">
        <v>1086567377.6054289</v>
      </c>
      <c r="AQ234" s="7">
        <v>860550305.83249056</v>
      </c>
      <c r="AR234" s="7">
        <v>1080774007.2506535</v>
      </c>
      <c r="AS234" s="7">
        <v>1221113780.2539706</v>
      </c>
      <c r="AT234" s="7">
        <v>1554125530.8029008</v>
      </c>
      <c r="AU234" s="7">
        <v>2076148695.5058072</v>
      </c>
      <c r="AV234" s="7">
        <v>2312319579.0284286</v>
      </c>
      <c r="AW234" s="7">
        <v>2830236053.8442883</v>
      </c>
      <c r="AX234" s="7">
        <v>3719497371.0965867</v>
      </c>
      <c r="AY234" s="7">
        <v>5161336170.4608393</v>
      </c>
      <c r="AZ234" s="7">
        <v>4979481980.3509798</v>
      </c>
      <c r="BA234" s="7">
        <v>5642178579.5843801</v>
      </c>
      <c r="BB234" s="7">
        <v>6522732202.5074825</v>
      </c>
      <c r="BC234" s="7">
        <v>7633049792.0932093</v>
      </c>
      <c r="BD234" s="7">
        <v>8506674782.7547131</v>
      </c>
      <c r="BE234" s="7">
        <v>9236309138.0427742</v>
      </c>
      <c r="BF234" s="7">
        <v>7853450374.0000973</v>
      </c>
      <c r="BG234" s="7">
        <v>6951657158.9009275</v>
      </c>
    </row>
    <row r="235" spans="1:59" s="7" customFormat="1" x14ac:dyDescent="0.3">
      <c r="A235" s="7" t="s">
        <v>528</v>
      </c>
      <c r="B235" s="7" t="s">
        <v>63</v>
      </c>
      <c r="AD235" s="7">
        <v>2331358819.7595434</v>
      </c>
      <c r="AE235" s="7">
        <v>3010982414.2442522</v>
      </c>
      <c r="AF235" s="7">
        <v>3006988216.550447</v>
      </c>
      <c r="AG235" s="7">
        <v>3189539641.3171048</v>
      </c>
      <c r="AH235" s="7">
        <v>3208098919.0145984</v>
      </c>
      <c r="AI235" s="7">
        <v>3200539816.0600963</v>
      </c>
      <c r="AJ235" s="7">
        <v>3179225948.5811377</v>
      </c>
      <c r="AK235" s="7">
        <v>2561118608.3551626</v>
      </c>
      <c r="AL235" s="7">
        <v>2482228439.7140694</v>
      </c>
      <c r="AM235" s="7">
        <v>2379281767.9558015</v>
      </c>
      <c r="AN235" s="7">
        <v>2450084970.2474146</v>
      </c>
      <c r="AO235" s="7">
        <v>2605688065.0833807</v>
      </c>
      <c r="AP235" s="7">
        <v>2450686659.7779951</v>
      </c>
      <c r="AQ235" s="7">
        <v>2904662604.820529</v>
      </c>
      <c r="AR235" s="7">
        <v>3534771968.5118895</v>
      </c>
      <c r="AS235" s="7">
        <v>4462028988.7294865</v>
      </c>
      <c r="AT235" s="7">
        <v>5977440582.8017139</v>
      </c>
      <c r="AU235" s="7">
        <v>6838351088.4668837</v>
      </c>
      <c r="AV235" s="7">
        <v>8104355716.8784027</v>
      </c>
      <c r="AW235" s="7">
        <v>10277598152.424942</v>
      </c>
      <c r="AX235" s="7">
        <v>12664165103.189493</v>
      </c>
      <c r="AY235" s="7">
        <v>19271523178.807941</v>
      </c>
      <c r="AZ235" s="7">
        <v>20214385964.912281</v>
      </c>
      <c r="BA235" s="7">
        <v>22583157894.736843</v>
      </c>
      <c r="BB235" s="7">
        <v>29233333333.333332</v>
      </c>
      <c r="BC235" s="7">
        <v>35164210526.315788</v>
      </c>
      <c r="BD235" s="7">
        <v>39197543859.649124</v>
      </c>
      <c r="BE235" s="7">
        <v>43524210526.315788</v>
      </c>
      <c r="BF235" s="7">
        <v>35799628571.428574</v>
      </c>
      <c r="BG235" s="7">
        <v>36179885714.285713</v>
      </c>
    </row>
    <row r="236" spans="1:59" s="7" customFormat="1" x14ac:dyDescent="0.3">
      <c r="A236" s="7" t="s">
        <v>530</v>
      </c>
      <c r="B236" s="7" t="s">
        <v>63</v>
      </c>
      <c r="C236" s="7">
        <v>76482117751.637131</v>
      </c>
      <c r="D236" s="7">
        <v>81138598561.627502</v>
      </c>
      <c r="E236" s="7">
        <v>93494272335.958847</v>
      </c>
      <c r="F236" s="7">
        <v>93815961171.207199</v>
      </c>
      <c r="G236" s="7">
        <v>104219985294.57503</v>
      </c>
      <c r="H236" s="7">
        <v>112129164409.16945</v>
      </c>
      <c r="I236" s="7">
        <v>123024982218.25786</v>
      </c>
      <c r="J236" s="7">
        <v>125678112913.34435</v>
      </c>
      <c r="K236" s="7">
        <v>135122481914.91699</v>
      </c>
      <c r="L236" s="7">
        <v>151315864682.75833</v>
      </c>
      <c r="M236" s="7">
        <v>164325952053.93509</v>
      </c>
      <c r="N236" s="7">
        <v>183241162489.64594</v>
      </c>
      <c r="O236" s="7">
        <v>205656940237.19763</v>
      </c>
      <c r="P236" s="7">
        <v>271328852926.69635</v>
      </c>
      <c r="Q236" s="7">
        <v>355626000606.87396</v>
      </c>
      <c r="R236" s="7">
        <v>371930862643.50012</v>
      </c>
      <c r="S236" s="7">
        <v>414445379592.99481</v>
      </c>
      <c r="T236" s="7">
        <v>457226562193.17389</v>
      </c>
      <c r="U236" s="7">
        <v>516657430528.73138</v>
      </c>
      <c r="V236" s="7">
        <v>616982642628.54187</v>
      </c>
      <c r="W236" s="7">
        <v>735862731969.57117</v>
      </c>
      <c r="X236" s="7">
        <v>851087909515.92651</v>
      </c>
      <c r="Y236" s="7">
        <v>791710474106.67529</v>
      </c>
      <c r="Z236" s="7">
        <v>696442194166.45007</v>
      </c>
      <c r="AA236" s="7">
        <v>682241174471.19385</v>
      </c>
      <c r="AB236" s="7">
        <v>703159186334.75452</v>
      </c>
      <c r="AC236" s="7">
        <v>713216307476.10815</v>
      </c>
      <c r="AD236" s="7">
        <v>750018929385.13281</v>
      </c>
      <c r="AE236" s="7">
        <v>858688357375.69055</v>
      </c>
      <c r="AF236" s="7">
        <v>941803363255.25244</v>
      </c>
      <c r="AG236" s="7">
        <v>1100843309813.1687</v>
      </c>
      <c r="AH236" s="7">
        <v>1372317945905.7571</v>
      </c>
      <c r="AI236" s="7">
        <v>1290654691364.2266</v>
      </c>
      <c r="AJ236" s="7">
        <v>1493678182537.1428</v>
      </c>
      <c r="AK236" s="7">
        <v>1715751583151.9436</v>
      </c>
      <c r="AL236" s="7">
        <v>1829060058161.0449</v>
      </c>
      <c r="AM236" s="7">
        <v>1975504627485.2097</v>
      </c>
      <c r="AN236" s="7">
        <v>2164600526781.5864</v>
      </c>
      <c r="AO236" s="7">
        <v>2173777212537.4897</v>
      </c>
      <c r="AP236" s="7">
        <v>1946393638777.1135</v>
      </c>
      <c r="AQ236" s="7">
        <v>2150291053438.4531</v>
      </c>
      <c r="AR236" s="7">
        <v>2083909421596.084</v>
      </c>
      <c r="AS236" s="7">
        <v>1851416246244.9768</v>
      </c>
      <c r="AT236" s="7">
        <v>1903845671322.7222</v>
      </c>
      <c r="AU236" s="7">
        <v>2210850214428.1797</v>
      </c>
      <c r="AV236" s="7">
        <v>2694953121481.1216</v>
      </c>
      <c r="AW236" s="7">
        <v>3171420273729.4458</v>
      </c>
      <c r="AX236" s="7">
        <v>3760043419259.1411</v>
      </c>
      <c r="AY236" s="7">
        <v>4392555513058.2314</v>
      </c>
      <c r="AZ236" s="7">
        <v>4116124678098.0332</v>
      </c>
      <c r="BA236" s="7">
        <v>5141956777199.4121</v>
      </c>
      <c r="BB236" s="7">
        <v>5863434327505.3057</v>
      </c>
      <c r="BC236" s="7">
        <v>5912679157970.3857</v>
      </c>
      <c r="BD236" s="7">
        <v>6058441098375.8604</v>
      </c>
      <c r="BE236" s="7">
        <v>6060501536349.0488</v>
      </c>
      <c r="BF236" s="7">
        <v>5152658351581.1025</v>
      </c>
      <c r="BG236" s="7">
        <v>4999719689605.3398</v>
      </c>
    </row>
    <row r="237" spans="1:59" s="7" customFormat="1" x14ac:dyDescent="0.3">
      <c r="A237" s="7" t="s">
        <v>532</v>
      </c>
      <c r="B237" s="7" t="s">
        <v>63</v>
      </c>
      <c r="AQ237" s="7">
        <v>367999999.99999994</v>
      </c>
      <c r="AR237" s="7">
        <v>452000000</v>
      </c>
      <c r="AS237" s="7">
        <v>444000000</v>
      </c>
      <c r="AT237" s="7">
        <v>453000000</v>
      </c>
      <c r="AU237" s="7">
        <v>466000000</v>
      </c>
      <c r="AV237" s="7">
        <v>491000000</v>
      </c>
      <c r="AW237" s="7">
        <v>463000000</v>
      </c>
      <c r="AX237" s="7">
        <v>559000000</v>
      </c>
      <c r="AY237" s="7">
        <v>694000000</v>
      </c>
      <c r="AZ237" s="7">
        <v>827000000</v>
      </c>
      <c r="BA237" s="7">
        <v>943000000</v>
      </c>
      <c r="BB237" s="7">
        <v>1148000000</v>
      </c>
      <c r="BC237" s="7">
        <v>1293000000</v>
      </c>
      <c r="BD237" s="7">
        <v>1312000000</v>
      </c>
      <c r="BE237" s="7">
        <v>1399000000</v>
      </c>
      <c r="BF237" s="7">
        <v>1441718599.9999998</v>
      </c>
    </row>
    <row r="238" spans="1:59" s="7" customFormat="1" x14ac:dyDescent="0.3">
      <c r="A238" s="7" t="s">
        <v>534</v>
      </c>
      <c r="B238" s="7" t="s">
        <v>63</v>
      </c>
      <c r="AJ238" s="7">
        <v>288793981432.88849</v>
      </c>
      <c r="AK238" s="7">
        <v>296159788194.10901</v>
      </c>
      <c r="AL238" s="7">
        <v>337684846816.42377</v>
      </c>
      <c r="AM238" s="7">
        <v>391994294829.67896</v>
      </c>
      <c r="AN238" s="7">
        <v>402348143945.75665</v>
      </c>
      <c r="AO238" s="7">
        <v>408106910445.41382</v>
      </c>
      <c r="AP238" s="7">
        <v>431640382177.6615</v>
      </c>
      <c r="AQ238" s="7">
        <v>447384545921.06244</v>
      </c>
      <c r="AR238" s="7">
        <v>463423567528.95868</v>
      </c>
      <c r="AS238" s="7">
        <v>450214949083.25714</v>
      </c>
      <c r="AT238" s="7">
        <v>507920055467.19397</v>
      </c>
      <c r="AU238" s="7">
        <v>581942286783.67371</v>
      </c>
      <c r="AV238" s="7">
        <v>686628893957.61499</v>
      </c>
      <c r="AW238" s="7">
        <v>798404019734.18665</v>
      </c>
      <c r="AX238" s="7">
        <v>984408659212.03821</v>
      </c>
      <c r="AY238" s="7">
        <v>1219063793136.0867</v>
      </c>
      <c r="AZ238" s="7">
        <v>1172546853378.4146</v>
      </c>
      <c r="BA238" s="7">
        <v>1354032869496.3245</v>
      </c>
      <c r="BB238" s="7">
        <v>1566983828956.6145</v>
      </c>
      <c r="BC238" s="7">
        <v>1656868816266.8699</v>
      </c>
      <c r="BD238" s="7">
        <v>1624432436239.8652</v>
      </c>
      <c r="BE238" s="7">
        <v>1566425106492.0835</v>
      </c>
      <c r="BF238" s="7">
        <v>1432641907767.4509</v>
      </c>
    </row>
    <row r="239" spans="1:59" s="7" customFormat="1" x14ac:dyDescent="0.3">
      <c r="A239" s="7" t="s">
        <v>536</v>
      </c>
      <c r="B239" s="7" t="s">
        <v>63</v>
      </c>
      <c r="R239" s="7">
        <v>32506741.720120434</v>
      </c>
      <c r="S239" s="7">
        <v>30036416.961994376</v>
      </c>
      <c r="T239" s="7">
        <v>34139387.890884899</v>
      </c>
      <c r="U239" s="7">
        <v>41567471.67219869</v>
      </c>
      <c r="V239" s="7">
        <v>44667002.012072437</v>
      </c>
      <c r="W239" s="7">
        <v>53260077.431109086</v>
      </c>
      <c r="X239" s="7">
        <v>62242013.330268905</v>
      </c>
      <c r="Y239" s="7">
        <v>62068161.071102545</v>
      </c>
      <c r="Z239" s="7">
        <v>60863963.963963956</v>
      </c>
      <c r="AA239" s="7">
        <v>64248354.541465558</v>
      </c>
      <c r="AB239" s="7">
        <v>60058663.314477272</v>
      </c>
      <c r="AC239" s="7">
        <v>68195855.614973262</v>
      </c>
      <c r="AD239" s="7">
        <v>81667133.45469822</v>
      </c>
      <c r="AE239" s="7">
        <v>106657267.36734171</v>
      </c>
      <c r="AF239" s="7">
        <v>106344854.98609456</v>
      </c>
      <c r="AG239" s="7">
        <v>113563821.57740392</v>
      </c>
      <c r="AH239" s="7">
        <v>132201141.44686103</v>
      </c>
      <c r="AI239" s="7">
        <v>137066290.55007052</v>
      </c>
      <c r="AJ239" s="7">
        <v>138489884.3930636</v>
      </c>
      <c r="AK239" s="7">
        <v>193775943.03893349</v>
      </c>
      <c r="AL239" s="7">
        <v>202547013.92713827</v>
      </c>
      <c r="AM239" s="7">
        <v>219583570.09497523</v>
      </c>
      <c r="AN239" s="7">
        <v>212155124.6537396</v>
      </c>
      <c r="AO239" s="7">
        <v>188686997.31903484</v>
      </c>
      <c r="AP239" s="7">
        <v>196686674.66986796</v>
      </c>
      <c r="AQ239" s="7">
        <v>202363492.16033188</v>
      </c>
      <c r="AR239" s="7">
        <v>181244788.47332925</v>
      </c>
      <c r="AS239" s="7">
        <v>182737040.09542158</v>
      </c>
      <c r="AT239" s="7">
        <v>202543202.00409928</v>
      </c>
      <c r="AU239" s="7">
        <v>229358214.79200274</v>
      </c>
      <c r="AV239" s="7">
        <v>262176133.72542951</v>
      </c>
      <c r="AW239" s="7">
        <v>294137737.07003832</v>
      </c>
      <c r="AX239" s="7">
        <v>300143056.87322116</v>
      </c>
      <c r="AY239" s="7">
        <v>349459648.56902349</v>
      </c>
      <c r="AZ239" s="7">
        <v>318151987.34237909</v>
      </c>
      <c r="BA239" s="7">
        <v>369435481.36243463</v>
      </c>
      <c r="BB239" s="7">
        <v>423015937.99465102</v>
      </c>
      <c r="BC239" s="7">
        <v>472441382.97244674</v>
      </c>
      <c r="BD239" s="7">
        <v>449387934.01776451</v>
      </c>
      <c r="BE239" s="7">
        <v>443475142.0846439</v>
      </c>
      <c r="BF239" s="7">
        <v>435430325.22389174</v>
      </c>
      <c r="BG239" s="7">
        <v>395159628.75180042</v>
      </c>
    </row>
    <row r="240" spans="1:59" s="7" customFormat="1" x14ac:dyDescent="0.3">
      <c r="A240" s="7" t="s">
        <v>538</v>
      </c>
      <c r="B240" s="7" t="s">
        <v>63</v>
      </c>
      <c r="C240" s="7">
        <v>46535882350.926552</v>
      </c>
      <c r="D240" s="7">
        <v>49639265058.406258</v>
      </c>
      <c r="E240" s="7">
        <v>52969959484.39534</v>
      </c>
      <c r="F240" s="7">
        <v>59564124015.881477</v>
      </c>
      <c r="G240" s="7">
        <v>68207240598.870155</v>
      </c>
      <c r="H240" s="7">
        <v>73302133554.38118</v>
      </c>
      <c r="I240" s="7">
        <v>61638106880.215492</v>
      </c>
      <c r="J240" s="7">
        <v>67859668328.667831</v>
      </c>
      <c r="K240" s="7">
        <v>71227636451.220856</v>
      </c>
      <c r="L240" s="7">
        <v>78199356804.454666</v>
      </c>
      <c r="M240" s="7">
        <v>84723556606.657669</v>
      </c>
      <c r="N240" s="7">
        <v>90042201735.932968</v>
      </c>
      <c r="O240" s="7">
        <v>90429767479.785248</v>
      </c>
      <c r="P240" s="7">
        <v>103394104064.56796</v>
      </c>
      <c r="Q240" s="7">
        <v>125253027719.481</v>
      </c>
      <c r="R240" s="7">
        <v>134416247893.55444</v>
      </c>
      <c r="S240" s="7">
        <v>131167736496.85426</v>
      </c>
      <c r="T240" s="7">
        <v>151656859741.3197</v>
      </c>
      <c r="U240" s="7">
        <v>172583702484.32336</v>
      </c>
      <c r="V240" s="7">
        <v>193318644211.01447</v>
      </c>
      <c r="W240" s="7">
        <v>233086150890.58142</v>
      </c>
      <c r="X240" s="7">
        <v>247106727885.5112</v>
      </c>
      <c r="Y240" s="7">
        <v>255647758195.84451</v>
      </c>
      <c r="Z240" s="7">
        <v>270545959911.57434</v>
      </c>
      <c r="AA240" s="7">
        <v>269355371616.78973</v>
      </c>
      <c r="AB240" s="7">
        <v>292874261371.47675</v>
      </c>
      <c r="AC240" s="7">
        <v>310147312219.78845</v>
      </c>
      <c r="AD240" s="7">
        <v>344338564248.57568</v>
      </c>
      <c r="AE240" s="7">
        <v>370046274630.14258</v>
      </c>
      <c r="AF240" s="7">
        <v>373481452094.992</v>
      </c>
      <c r="AG240" s="7">
        <v>402050004575.50745</v>
      </c>
      <c r="AH240" s="7">
        <v>357724016273.1239</v>
      </c>
      <c r="AI240" s="7">
        <v>379830007893.09644</v>
      </c>
      <c r="AJ240" s="7">
        <v>376239667456.95618</v>
      </c>
      <c r="AK240" s="7">
        <v>426649315426.75415</v>
      </c>
      <c r="AL240" s="7">
        <v>474034412841.88885</v>
      </c>
      <c r="AM240" s="7">
        <v>518624561848.02509</v>
      </c>
      <c r="AN240" s="7">
        <v>544005563622.90845</v>
      </c>
      <c r="AO240" s="7">
        <v>551628275406.44507</v>
      </c>
      <c r="AP240" s="7">
        <v>590948715637.03821</v>
      </c>
      <c r="AQ240" s="7">
        <v>614756473709.58521</v>
      </c>
      <c r="AR240" s="7">
        <v>630828017006.12244</v>
      </c>
      <c r="AS240" s="7">
        <v>663250167513.1554</v>
      </c>
      <c r="AT240" s="7">
        <v>774457944529.06824</v>
      </c>
      <c r="AU240" s="7">
        <v>897902015362.2876</v>
      </c>
      <c r="AV240" s="7">
        <v>1028596382537.8058</v>
      </c>
      <c r="AW240" s="7">
        <v>1176153232856.5564</v>
      </c>
      <c r="AX240" s="7">
        <v>1488571172561.54</v>
      </c>
      <c r="AY240" s="7">
        <v>1515479924054.1379</v>
      </c>
      <c r="AZ240" s="7">
        <v>1665393025481.2986</v>
      </c>
      <c r="BA240" s="7">
        <v>2041877081506.7991</v>
      </c>
      <c r="BB240" s="7">
        <v>2271681618877.2578</v>
      </c>
      <c r="BC240" s="7">
        <v>2297541689398.126</v>
      </c>
      <c r="BD240" s="7">
        <v>2356159930348.2891</v>
      </c>
      <c r="BE240" s="7">
        <v>2577102437097.3853</v>
      </c>
      <c r="BF240" s="7">
        <v>2705001263802.9844</v>
      </c>
      <c r="BG240" s="7">
        <v>2896360597068.8262</v>
      </c>
    </row>
    <row r="241" spans="1:59" s="7" customFormat="1" x14ac:dyDescent="0.3">
      <c r="A241" s="7" t="s">
        <v>540</v>
      </c>
      <c r="B241" s="7" t="s">
        <v>63</v>
      </c>
      <c r="C241" s="7">
        <v>30385873317.619068</v>
      </c>
      <c r="D241" s="7">
        <v>31561069598.072128</v>
      </c>
      <c r="E241" s="7">
        <v>34208896061.892002</v>
      </c>
      <c r="F241" s="7">
        <v>39225741664.752426</v>
      </c>
      <c r="G241" s="7">
        <v>38271070687.047974</v>
      </c>
      <c r="H241" s="7">
        <v>42640958019.155792</v>
      </c>
      <c r="I241" s="7">
        <v>46032013187.65831</v>
      </c>
      <c r="J241" s="7">
        <v>45494160112.420334</v>
      </c>
      <c r="K241" s="7">
        <v>48659688079.83477</v>
      </c>
      <c r="L241" s="7">
        <v>55788782510.79808</v>
      </c>
      <c r="M241" s="7">
        <v>65641311288.634949</v>
      </c>
      <c r="N241" s="7">
        <v>66787674494.659088</v>
      </c>
      <c r="O241" s="7">
        <v>75244560743.9655</v>
      </c>
      <c r="P241" s="7">
        <v>96178659252.992447</v>
      </c>
      <c r="Q241" s="7">
        <v>126049492057.76768</v>
      </c>
      <c r="R241" s="7">
        <v>138623192435.06296</v>
      </c>
      <c r="S241" s="7">
        <v>150523567593.47974</v>
      </c>
      <c r="T241" s="7">
        <v>165924142356.05569</v>
      </c>
      <c r="U241" s="7">
        <v>183362414567.18271</v>
      </c>
      <c r="V241" s="7">
        <v>220720718807.56989</v>
      </c>
      <c r="W241" s="7">
        <v>277168620649.29767</v>
      </c>
      <c r="X241" s="7">
        <v>279597299140.56116</v>
      </c>
      <c r="Y241" s="7">
        <v>261201722615.80969</v>
      </c>
      <c r="Z241" s="7">
        <v>243178158509.02328</v>
      </c>
      <c r="AA241" s="7">
        <v>231534327753.87537</v>
      </c>
      <c r="AB241" s="7">
        <v>215767871591.38818</v>
      </c>
      <c r="AC241" s="7">
        <v>239127684060.41641</v>
      </c>
      <c r="AD241" s="7">
        <v>281787606420.10895</v>
      </c>
      <c r="AE241" s="7">
        <v>296425266186.19531</v>
      </c>
      <c r="AF241" s="7">
        <v>310125765635.04547</v>
      </c>
      <c r="AG241" s="7">
        <v>310601465373.48853</v>
      </c>
      <c r="AH241" s="7">
        <v>320112647218.57141</v>
      </c>
      <c r="AI241" s="7">
        <v>314832065746.68793</v>
      </c>
      <c r="AJ241" s="7">
        <v>298956393687.86987</v>
      </c>
      <c r="AK241" s="7">
        <v>291679005862.22076</v>
      </c>
      <c r="AL241" s="7">
        <v>337515727715.28479</v>
      </c>
      <c r="AM241" s="7">
        <v>349098748885.70862</v>
      </c>
      <c r="AN241" s="7">
        <v>361099250055.32288</v>
      </c>
      <c r="AO241" s="7">
        <v>340612558536.6673</v>
      </c>
      <c r="AP241" s="7">
        <v>343239312535.32361</v>
      </c>
      <c r="AQ241" s="7">
        <v>367992054429.68762</v>
      </c>
      <c r="AR241" s="7">
        <v>342553779838.79987</v>
      </c>
      <c r="AS241" s="7">
        <v>367108332547.63818</v>
      </c>
      <c r="AT241" s="7">
        <v>468992752558.15765</v>
      </c>
      <c r="AU241" s="7">
        <v>583209894804.23975</v>
      </c>
      <c r="AV241" s="7">
        <v>685920335014.85718</v>
      </c>
      <c r="AW241" s="7">
        <v>801445697569.97363</v>
      </c>
      <c r="AX241" s="7">
        <v>932416460747.49829</v>
      </c>
      <c r="AY241" s="7">
        <v>1064752013079.2186</v>
      </c>
      <c r="AZ241" s="7">
        <v>1022260711828.7512</v>
      </c>
      <c r="BA241" s="7">
        <v>1361111020590.4683</v>
      </c>
      <c r="BB241" s="7">
        <v>1532598528787.8838</v>
      </c>
      <c r="BC241" s="7">
        <v>1607918609335.7837</v>
      </c>
      <c r="BD241" s="7">
        <v>1692968078930.8284</v>
      </c>
      <c r="BE241" s="7">
        <v>1775063779086.9917</v>
      </c>
      <c r="BF241" s="7">
        <v>1601114502934.001</v>
      </c>
      <c r="BG241" s="7">
        <v>1498001165832.2908</v>
      </c>
    </row>
    <row r="242" spans="1:59" s="7" customFormat="1" x14ac:dyDescent="0.3">
      <c r="A242" s="7" t="s">
        <v>542</v>
      </c>
      <c r="B242" s="7" t="s">
        <v>63</v>
      </c>
      <c r="C242" s="7">
        <v>535670127.74893546</v>
      </c>
      <c r="D242" s="7">
        <v>584961208.65659451</v>
      </c>
      <c r="E242" s="7">
        <v>619319197.34002221</v>
      </c>
      <c r="F242" s="7">
        <v>678235373.03855801</v>
      </c>
      <c r="G242" s="7">
        <v>711893367.55527031</v>
      </c>
      <c r="H242" s="7">
        <v>736568861.92615068</v>
      </c>
      <c r="I242" s="7">
        <v>723735635.53637052</v>
      </c>
      <c r="J242" s="7">
        <v>761981474.02335882</v>
      </c>
      <c r="K242" s="7">
        <v>758899950</v>
      </c>
      <c r="L242" s="7">
        <v>779200000.00000012</v>
      </c>
      <c r="M242" s="7">
        <v>821850000</v>
      </c>
      <c r="N242" s="7">
        <v>896754316.67426193</v>
      </c>
      <c r="O242" s="7">
        <v>1083381044.0847342</v>
      </c>
      <c r="P242" s="7">
        <v>1308799458.962842</v>
      </c>
      <c r="Q242" s="7">
        <v>2042031901.4221702</v>
      </c>
      <c r="R242" s="7">
        <v>2442667573.0482073</v>
      </c>
      <c r="S242" s="7">
        <v>2500410583.7917728</v>
      </c>
      <c r="T242" s="7">
        <v>3138666666.666667</v>
      </c>
      <c r="U242" s="7">
        <v>3562333458.3333335</v>
      </c>
      <c r="V242" s="7">
        <v>4602416625</v>
      </c>
      <c r="W242" s="7">
        <v>6235833333.333334</v>
      </c>
      <c r="X242" s="7">
        <v>6992083333.333334</v>
      </c>
      <c r="Y242" s="7">
        <v>8140416666.666667</v>
      </c>
      <c r="Z242" s="7">
        <v>7763750000</v>
      </c>
      <c r="AA242" s="7">
        <v>7757083333.333334</v>
      </c>
      <c r="AB242" s="7">
        <v>7375918367.3469381</v>
      </c>
      <c r="AC242" s="7">
        <v>4794444444.4444447</v>
      </c>
      <c r="AD242" s="7">
        <v>4797777777.7777777</v>
      </c>
      <c r="AE242" s="7">
        <v>4496852073.4689627</v>
      </c>
      <c r="AF242" s="7">
        <v>4323058823.5294113</v>
      </c>
      <c r="AG242" s="7">
        <v>5068000000</v>
      </c>
      <c r="AH242" s="7">
        <v>5307905882.3529415</v>
      </c>
      <c r="AI242" s="7">
        <v>5439552941.1764708</v>
      </c>
      <c r="AJ242" s="7">
        <v>4669488516.3798103</v>
      </c>
      <c r="AK242" s="7">
        <v>4947205860.0145149</v>
      </c>
      <c r="AL242" s="7">
        <v>5329214163.2200146</v>
      </c>
      <c r="AM242" s="7">
        <v>5759537726.2660074</v>
      </c>
      <c r="AN242" s="7">
        <v>5737751331.6377945</v>
      </c>
      <c r="AO242" s="7">
        <v>6043694330.2160902</v>
      </c>
      <c r="AP242" s="7">
        <v>6808982520.7575932</v>
      </c>
      <c r="AQ242" s="7">
        <v>8154338232.959775</v>
      </c>
      <c r="AR242" s="7">
        <v>8824873259.3210545</v>
      </c>
      <c r="AS242" s="7">
        <v>9008273720.9339542</v>
      </c>
      <c r="AT242" s="7">
        <v>11305459802.068275</v>
      </c>
      <c r="AU242" s="7">
        <v>13280275123.035402</v>
      </c>
      <c r="AV242" s="7">
        <v>15982282462.378565</v>
      </c>
      <c r="AW242" s="7">
        <v>18369070085.388844</v>
      </c>
      <c r="AX242" s="7">
        <v>21642304045.512009</v>
      </c>
      <c r="AY242" s="7">
        <v>27870257894.234749</v>
      </c>
      <c r="AZ242" s="7">
        <v>19175196445.79361</v>
      </c>
      <c r="BA242" s="7">
        <v>22157948396.20422</v>
      </c>
      <c r="BB242" s="7">
        <v>25433011405.30167</v>
      </c>
      <c r="BC242" s="7">
        <v>25694164489.237282</v>
      </c>
      <c r="BD242" s="7">
        <v>26436221401.297615</v>
      </c>
      <c r="BE242" s="7">
        <v>26175906133.46648</v>
      </c>
      <c r="BF242" s="7">
        <v>23559287483.92762</v>
      </c>
      <c r="BG242" s="7">
        <v>20989155539.843643</v>
      </c>
    </row>
    <row r="243" spans="1:59" s="7" customFormat="1" x14ac:dyDescent="0.3">
      <c r="A243" s="7" t="s">
        <v>544</v>
      </c>
      <c r="B243" s="7" t="s">
        <v>63</v>
      </c>
      <c r="H243" s="7">
        <v>991047619.04761887</v>
      </c>
      <c r="I243" s="7">
        <v>1040952380.9523809</v>
      </c>
      <c r="J243" s="7">
        <v>1085714285.7142856</v>
      </c>
      <c r="K243" s="7">
        <v>1214666666.6666665</v>
      </c>
      <c r="L243" s="7">
        <v>1289904761.9047618</v>
      </c>
      <c r="M243" s="7">
        <v>1439238095.2380953</v>
      </c>
      <c r="N243" s="7">
        <v>1685217058.7110345</v>
      </c>
      <c r="O243" s="7">
        <v>2237476420.0377278</v>
      </c>
      <c r="P243" s="7">
        <v>2730787476.2808352</v>
      </c>
      <c r="Q243" s="7">
        <v>3545933562.4284077</v>
      </c>
      <c r="R243" s="7">
        <v>4328610489.6843157</v>
      </c>
      <c r="S243" s="7">
        <v>4507929104.4776115</v>
      </c>
      <c r="T243" s="7">
        <v>5109324009.3240089</v>
      </c>
      <c r="U243" s="7">
        <v>5968044209.5146561</v>
      </c>
      <c r="V243" s="7">
        <v>7188191881.9188194</v>
      </c>
      <c r="W243" s="7">
        <v>8744134354.1615219</v>
      </c>
      <c r="X243" s="7">
        <v>8428513568.246253</v>
      </c>
      <c r="Y243" s="7">
        <v>8133401049.6021671</v>
      </c>
      <c r="Z243" s="7">
        <v>8350176782.557456</v>
      </c>
      <c r="AA243" s="7">
        <v>8254891864.0576715</v>
      </c>
      <c r="AB243" s="7">
        <v>8410185739.9640503</v>
      </c>
      <c r="AC243" s="7">
        <v>9018136020.1511326</v>
      </c>
      <c r="AD243" s="7">
        <v>9696271268.2514782</v>
      </c>
      <c r="AE243" s="7">
        <v>10096292842.154348</v>
      </c>
      <c r="AF243" s="7">
        <v>10102075213.315073</v>
      </c>
      <c r="AG243" s="7">
        <v>12290568181.818182</v>
      </c>
      <c r="AH243" s="7">
        <v>13074782608.69565</v>
      </c>
      <c r="AI243" s="7">
        <v>15497286295.793756</v>
      </c>
      <c r="AJ243" s="7">
        <v>14608946896.483013</v>
      </c>
      <c r="AK243" s="7">
        <v>15632463424.27837</v>
      </c>
      <c r="AL243" s="7">
        <v>18030876599.344398</v>
      </c>
      <c r="AM243" s="7">
        <v>19587322786.110538</v>
      </c>
      <c r="AN243" s="7">
        <v>20746360430.418667</v>
      </c>
      <c r="AO243" s="7">
        <v>21803372266.619827</v>
      </c>
      <c r="AP243" s="7">
        <v>22943685719.10302</v>
      </c>
      <c r="AQ243" s="7">
        <v>21473188881.593346</v>
      </c>
      <c r="AR243" s="7">
        <v>22066101341.488842</v>
      </c>
      <c r="AS243" s="7">
        <v>23142294436.238308</v>
      </c>
      <c r="AT243" s="7">
        <v>27453084982.537834</v>
      </c>
      <c r="AU243" s="7">
        <v>31183139301.485348</v>
      </c>
      <c r="AV243" s="7">
        <v>32273007553.568672</v>
      </c>
      <c r="AW243" s="7">
        <v>34378437265.214119</v>
      </c>
      <c r="AX243" s="7">
        <v>38908069299.203995</v>
      </c>
      <c r="AY243" s="7">
        <v>44856586316.045784</v>
      </c>
      <c r="AZ243" s="7">
        <v>43454935940.161446</v>
      </c>
      <c r="BA243" s="7">
        <v>44050929160.26268</v>
      </c>
      <c r="BB243" s="7">
        <v>45810626509.447365</v>
      </c>
      <c r="BC243" s="7">
        <v>45044176963.954155</v>
      </c>
      <c r="BD243" s="7">
        <v>46255308672.370285</v>
      </c>
      <c r="BE243" s="7">
        <v>47603227896.565948</v>
      </c>
      <c r="BF243" s="7">
        <v>43156606851.549751</v>
      </c>
      <c r="BG243" s="7">
        <v>42062549394.785851</v>
      </c>
    </row>
    <row r="244" spans="1:59" s="7" customFormat="1" x14ac:dyDescent="0.3">
      <c r="A244" s="7" t="s">
        <v>546</v>
      </c>
      <c r="B244" s="7" t="s">
        <v>63</v>
      </c>
      <c r="C244" s="7">
        <v>13995067817.509249</v>
      </c>
      <c r="D244" s="7">
        <v>8022222222.2222223</v>
      </c>
      <c r="E244" s="7">
        <v>8922222222.2222214</v>
      </c>
      <c r="F244" s="7">
        <v>10355555555.555555</v>
      </c>
      <c r="G244" s="7">
        <v>11177777777.777777</v>
      </c>
      <c r="H244" s="7">
        <v>11944444444.444445</v>
      </c>
      <c r="I244" s="7">
        <v>14122222222.222219</v>
      </c>
      <c r="J244" s="7">
        <v>15666666666.666666</v>
      </c>
      <c r="K244" s="7">
        <v>17500000000</v>
      </c>
      <c r="L244" s="7">
        <v>19466666666.666668</v>
      </c>
      <c r="M244" s="7">
        <v>17086956521.73913</v>
      </c>
      <c r="N244" s="7">
        <v>16256619963.799692</v>
      </c>
      <c r="O244" s="7">
        <v>20431095406.360424</v>
      </c>
      <c r="P244" s="7">
        <v>25724381625.441696</v>
      </c>
      <c r="Q244" s="7">
        <v>35599913836.432823</v>
      </c>
      <c r="R244" s="7">
        <v>44633707242.76416</v>
      </c>
      <c r="S244" s="7">
        <v>51280134554.288918</v>
      </c>
      <c r="T244" s="7">
        <v>58676813687.368065</v>
      </c>
      <c r="U244" s="7">
        <v>65147022485.791946</v>
      </c>
      <c r="V244" s="7">
        <v>89394085658.203796</v>
      </c>
      <c r="W244" s="7">
        <v>68789289565.743439</v>
      </c>
      <c r="X244" s="7">
        <v>71040020140.443634</v>
      </c>
      <c r="Y244" s="7">
        <v>64546332580.758278</v>
      </c>
      <c r="Z244" s="7">
        <v>61678280115.498734</v>
      </c>
      <c r="AA244" s="7">
        <v>59989909457.837898</v>
      </c>
      <c r="AB244" s="7">
        <v>67234948264.598663</v>
      </c>
      <c r="AC244" s="7">
        <v>75728009962.787811</v>
      </c>
      <c r="AD244" s="7">
        <v>87172789528.331604</v>
      </c>
      <c r="AE244" s="7">
        <v>90852814004.991745</v>
      </c>
      <c r="AF244" s="7">
        <v>107143348667.09401</v>
      </c>
      <c r="AG244" s="7">
        <v>150676291094.21002</v>
      </c>
      <c r="AH244" s="7">
        <v>150027833333.33334</v>
      </c>
      <c r="AI244" s="7">
        <v>158459130434.78256</v>
      </c>
      <c r="AJ244" s="7">
        <v>180169736363.63635</v>
      </c>
      <c r="AK244" s="7">
        <v>130690172297.29729</v>
      </c>
      <c r="AL244" s="7">
        <v>169485941048.03494</v>
      </c>
      <c r="AM244" s="7">
        <v>181475555282.55527</v>
      </c>
      <c r="AN244" s="7">
        <v>189834649111.25739</v>
      </c>
      <c r="AO244" s="7">
        <v>275768695818.94897</v>
      </c>
      <c r="AP244" s="7">
        <v>255884300382.04395</v>
      </c>
      <c r="AQ244" s="7">
        <v>272979390595.00961</v>
      </c>
      <c r="AR244" s="7">
        <v>200254104151.4743</v>
      </c>
      <c r="AS244" s="7">
        <v>238423907922.75385</v>
      </c>
      <c r="AT244" s="7">
        <v>311825946795.01666</v>
      </c>
      <c r="AU244" s="7">
        <v>404776328437.59949</v>
      </c>
      <c r="AV244" s="7">
        <v>501422832613.55371</v>
      </c>
      <c r="AW244" s="7">
        <v>552504962256.43835</v>
      </c>
      <c r="AX244" s="7">
        <v>675754121015.01306</v>
      </c>
      <c r="AY244" s="7">
        <v>764322933264.92651</v>
      </c>
      <c r="AZ244" s="7">
        <v>644656538878.42273</v>
      </c>
      <c r="BA244" s="7">
        <v>771876943465.61646</v>
      </c>
      <c r="BB244" s="7">
        <v>832546462299.56445</v>
      </c>
      <c r="BC244" s="7">
        <v>873981840596.2876</v>
      </c>
      <c r="BD244" s="7">
        <v>950595641011.83569</v>
      </c>
      <c r="BE244" s="7">
        <v>934167774215.03113</v>
      </c>
      <c r="BF244" s="7">
        <v>859383637728.94006</v>
      </c>
      <c r="BG244" s="7">
        <v>857748989287.64197</v>
      </c>
    </row>
    <row r="245" spans="1:59" s="7" customFormat="1" x14ac:dyDescent="0.3">
      <c r="A245" s="7" t="s">
        <v>548</v>
      </c>
      <c r="B245" s="7" t="s">
        <v>63</v>
      </c>
      <c r="AG245" s="7">
        <v>8824447.7402232457</v>
      </c>
      <c r="AH245" s="7">
        <v>9365165.9136937205</v>
      </c>
      <c r="AI245" s="7">
        <v>9742949.4712103419</v>
      </c>
      <c r="AJ245" s="7">
        <v>9630762.9538963698</v>
      </c>
      <c r="AK245" s="7">
        <v>10886825.559292294</v>
      </c>
      <c r="AL245" s="7">
        <v>11025945.144551519</v>
      </c>
      <c r="AM245" s="7">
        <v>12334846.232099539</v>
      </c>
      <c r="AN245" s="7">
        <v>12700905.447528575</v>
      </c>
      <c r="AO245" s="7">
        <v>12757632.868450809</v>
      </c>
      <c r="AP245" s="7">
        <v>13687141.105877798</v>
      </c>
      <c r="AQ245" s="7">
        <v>13742057.050092764</v>
      </c>
      <c r="AR245" s="7">
        <v>13196544.946725976</v>
      </c>
      <c r="AS245" s="7">
        <v>15450994.241008367</v>
      </c>
      <c r="AT245" s="7">
        <v>18231078.539464295</v>
      </c>
      <c r="AU245" s="7">
        <v>21534931.607589353</v>
      </c>
      <c r="AV245" s="7">
        <v>21839098.892707139</v>
      </c>
      <c r="AW245" s="7">
        <v>22902861.445783131</v>
      </c>
      <c r="AX245" s="7">
        <v>27030374.027278051</v>
      </c>
      <c r="AY245" s="7">
        <v>30290219.761784945</v>
      </c>
      <c r="AZ245" s="7">
        <v>27101076.275152083</v>
      </c>
      <c r="BA245" s="7">
        <v>31823518.620436624</v>
      </c>
      <c r="BB245" s="7">
        <v>39312016.50335224</v>
      </c>
      <c r="BC245" s="7">
        <v>39875750.673017189</v>
      </c>
      <c r="BD245" s="7">
        <v>38322359.528866567</v>
      </c>
      <c r="BE245" s="7">
        <v>37259689.92248062</v>
      </c>
      <c r="BF245" s="7">
        <v>32673277.740214854</v>
      </c>
      <c r="BG245" s="7">
        <v>34218878.43908406</v>
      </c>
    </row>
    <row r="246" spans="1:59" s="7" customFormat="1" x14ac:dyDescent="0.3">
      <c r="A246" s="7" t="s">
        <v>550</v>
      </c>
      <c r="B246" s="7" t="s">
        <v>63</v>
      </c>
      <c r="AE246" s="7">
        <v>5100405772.4632673</v>
      </c>
      <c r="AF246" s="7">
        <v>4420168102.3930635</v>
      </c>
      <c r="AG246" s="7">
        <v>4258743262.8287582</v>
      </c>
      <c r="AH246" s="7">
        <v>4956588278.5614357</v>
      </c>
      <c r="AI246" s="7">
        <v>4601413263.5289402</v>
      </c>
      <c r="AJ246" s="7">
        <v>4257702196.5386381</v>
      </c>
      <c r="AK246" s="7">
        <v>4510846967.8742008</v>
      </c>
      <c r="AL246" s="7">
        <v>5255221424.8096218</v>
      </c>
      <c r="AM246" s="7">
        <v>6496195450.610342</v>
      </c>
      <c r="AN246" s="7">
        <v>7683852496.8449945</v>
      </c>
      <c r="AO246" s="7">
        <v>9345174219.0725288</v>
      </c>
      <c r="AP246" s="7">
        <v>9697847263.631958</v>
      </c>
      <c r="AQ246" s="7">
        <v>10185786382.828268</v>
      </c>
      <c r="AR246" s="7">
        <v>10383560602.853659</v>
      </c>
      <c r="AS246" s="7">
        <v>10805599892.735523</v>
      </c>
      <c r="AT246" s="7">
        <v>11659129888.802111</v>
      </c>
      <c r="AU246" s="7">
        <v>12825801580.928106</v>
      </c>
      <c r="AV246" s="7">
        <v>16929976600.141972</v>
      </c>
      <c r="AW246" s="7">
        <v>18610460326.543652</v>
      </c>
      <c r="AX246" s="7">
        <v>21501741757.48402</v>
      </c>
      <c r="AY246" s="7">
        <v>27368386358.131012</v>
      </c>
      <c r="AZ246" s="7">
        <v>28573777052.45422</v>
      </c>
      <c r="BA246" s="7">
        <v>31407908612.094299</v>
      </c>
      <c r="BB246" s="7">
        <v>33878631649.415691</v>
      </c>
      <c r="BC246" s="7">
        <v>39087748240.4403</v>
      </c>
      <c r="BD246" s="7">
        <v>44333456244.744041</v>
      </c>
      <c r="BE246" s="7">
        <v>48197218326.794151</v>
      </c>
      <c r="BF246" s="7">
        <v>45628247290.4618</v>
      </c>
      <c r="BG246" s="7">
        <v>47431038892.244064</v>
      </c>
    </row>
    <row r="247" spans="1:59" s="7" customFormat="1" x14ac:dyDescent="0.3">
      <c r="A247" s="7" t="s">
        <v>552</v>
      </c>
      <c r="B247" s="7" t="s">
        <v>63</v>
      </c>
      <c r="C247" s="7">
        <v>423008385.74423474</v>
      </c>
      <c r="D247" s="7">
        <v>441524109.01467508</v>
      </c>
      <c r="E247" s="7">
        <v>449012578.6163522</v>
      </c>
      <c r="F247" s="7">
        <v>516147798.74213827</v>
      </c>
      <c r="G247" s="7">
        <v>589056603.77358484</v>
      </c>
      <c r="H247" s="7">
        <v>884873949.57983184</v>
      </c>
      <c r="I247" s="7">
        <v>925770308.12324917</v>
      </c>
      <c r="J247" s="7">
        <v>967647058.82352936</v>
      </c>
      <c r="K247" s="7">
        <v>1037815126.05042</v>
      </c>
      <c r="L247" s="7">
        <v>1169047619.0476189</v>
      </c>
      <c r="M247" s="7">
        <v>1260084033.613445</v>
      </c>
      <c r="N247" s="7">
        <v>1417787114.8459382</v>
      </c>
      <c r="O247" s="7">
        <v>1491596638.655462</v>
      </c>
      <c r="P247" s="7">
        <v>1702521008.4033613</v>
      </c>
      <c r="Q247" s="7">
        <v>2100142653.3523538</v>
      </c>
      <c r="R247" s="7">
        <v>2359555555.5555558</v>
      </c>
      <c r="S247" s="7">
        <v>2447300000</v>
      </c>
      <c r="T247" s="7">
        <v>2936470588.2352939</v>
      </c>
      <c r="U247" s="7">
        <v>2420260869.5652175</v>
      </c>
      <c r="V247" s="7">
        <v>2139025000</v>
      </c>
      <c r="W247" s="7">
        <v>1244609999.9999998</v>
      </c>
      <c r="X247" s="7">
        <v>1337300000</v>
      </c>
      <c r="Y247" s="7">
        <v>2177500000</v>
      </c>
      <c r="Z247" s="7">
        <v>2240333333.3333335</v>
      </c>
      <c r="AA247" s="7">
        <v>3615647477.054337</v>
      </c>
      <c r="AB247" s="7">
        <v>3519666338.5245414</v>
      </c>
      <c r="AC247" s="7">
        <v>3923232122.1278396</v>
      </c>
      <c r="AD247" s="7">
        <v>6269511614.6623459</v>
      </c>
      <c r="AE247" s="7">
        <v>6508931651.666667</v>
      </c>
      <c r="AF247" s="7">
        <v>5276480985.9993658</v>
      </c>
      <c r="AG247" s="7">
        <v>4304398865.8826799</v>
      </c>
      <c r="AH247" s="7">
        <v>3321729057.1221542</v>
      </c>
      <c r="AI247" s="7">
        <v>2857457860.0508757</v>
      </c>
      <c r="AJ247" s="7">
        <v>3220439044.1894865</v>
      </c>
      <c r="AK247" s="7">
        <v>3990430446.7121596</v>
      </c>
      <c r="AL247" s="7">
        <v>5755818947.4212494</v>
      </c>
      <c r="AM247" s="7">
        <v>6044585326.9380007</v>
      </c>
      <c r="AN247" s="7">
        <v>6269333313.1710835</v>
      </c>
      <c r="AO247" s="7">
        <v>6584815846.5275383</v>
      </c>
      <c r="AP247" s="7">
        <v>5998563257.9465895</v>
      </c>
      <c r="AQ247" s="7">
        <v>6193246837.0968733</v>
      </c>
      <c r="AR247" s="7">
        <v>5840503868.5724535</v>
      </c>
      <c r="AS247" s="7">
        <v>6178563590.8925362</v>
      </c>
      <c r="AT247" s="7">
        <v>6336696288.9821358</v>
      </c>
      <c r="AU247" s="7">
        <v>7940362799.179966</v>
      </c>
      <c r="AV247" s="7">
        <v>9013834373.4124622</v>
      </c>
      <c r="AW247" s="7">
        <v>9942597779.9926548</v>
      </c>
      <c r="AX247" s="7">
        <v>12292813603.232693</v>
      </c>
      <c r="AY247" s="7">
        <v>14239026629.639013</v>
      </c>
      <c r="AZ247" s="7">
        <v>21203769124.65596</v>
      </c>
      <c r="BA247" s="7">
        <v>20179411062.934044</v>
      </c>
      <c r="BB247" s="7">
        <v>20508595015.45055</v>
      </c>
      <c r="BC247" s="7">
        <v>23516083900.401272</v>
      </c>
      <c r="BD247" s="7">
        <v>24879053946.913528</v>
      </c>
      <c r="BE247" s="7">
        <v>27927875335.806774</v>
      </c>
      <c r="BF247" s="7">
        <v>27856380083.247784</v>
      </c>
      <c r="BG247" s="7">
        <v>25527910090.628483</v>
      </c>
    </row>
    <row r="248" spans="1:59" s="7" customFormat="1" x14ac:dyDescent="0.3">
      <c r="A248" s="7" t="s">
        <v>554</v>
      </c>
      <c r="B248" s="7" t="s">
        <v>63</v>
      </c>
      <c r="AD248" s="7">
        <v>64087694038.233315</v>
      </c>
      <c r="AE248" s="7">
        <v>74703517902.664246</v>
      </c>
      <c r="AF248" s="7">
        <v>82709161099.12439</v>
      </c>
      <c r="AG248" s="7">
        <v>81456918678.500778</v>
      </c>
      <c r="AH248" s="7">
        <v>77464561149.510269</v>
      </c>
      <c r="AI248" s="7">
        <v>73942235330.436951</v>
      </c>
      <c r="AJ248" s="7">
        <v>65648559903.057068</v>
      </c>
      <c r="AK248" s="7">
        <v>52549555149.197777</v>
      </c>
      <c r="AL248" s="7">
        <v>48213868178.087349</v>
      </c>
      <c r="AM248" s="7">
        <v>44558077827.13501</v>
      </c>
      <c r="AN248" s="7">
        <v>50150399791.647049</v>
      </c>
      <c r="AO248" s="7">
        <v>41883241471.736473</v>
      </c>
      <c r="AP248" s="7">
        <v>31580639045.453991</v>
      </c>
      <c r="AQ248" s="7">
        <v>31261527363.143963</v>
      </c>
      <c r="AR248" s="7">
        <v>38009344576.60878</v>
      </c>
      <c r="AS248" s="7">
        <v>42392896031.239441</v>
      </c>
      <c r="AT248" s="7">
        <v>50132953288.202972</v>
      </c>
      <c r="AU248" s="7">
        <v>64883060725.700317</v>
      </c>
      <c r="AV248" s="7">
        <v>86142018069.350403</v>
      </c>
      <c r="AW248" s="7">
        <v>107753069306.93069</v>
      </c>
      <c r="AX248" s="7">
        <v>142719009900.99011</v>
      </c>
      <c r="AY248" s="7">
        <v>179992405832.32077</v>
      </c>
      <c r="AZ248" s="7">
        <v>117227769791.55971</v>
      </c>
      <c r="BA248" s="7">
        <v>136013155905.03554</v>
      </c>
      <c r="BB248" s="7">
        <v>163159671670.26456</v>
      </c>
      <c r="BC248" s="7">
        <v>175781379051.43286</v>
      </c>
      <c r="BD248" s="7">
        <v>183310146378.08084</v>
      </c>
      <c r="BE248" s="7">
        <v>133503411375.73927</v>
      </c>
      <c r="BF248" s="7">
        <v>91030959454.696106</v>
      </c>
      <c r="BG248" s="7">
        <v>93270479388.524261</v>
      </c>
    </row>
    <row r="249" spans="1:59" s="7" customFormat="1" x14ac:dyDescent="0.3">
      <c r="A249" s="7" t="s">
        <v>556</v>
      </c>
      <c r="B249" s="7" t="s">
        <v>63</v>
      </c>
      <c r="C249" s="7">
        <v>217198647348.49402</v>
      </c>
      <c r="D249" s="7">
        <v>198163003670.20001</v>
      </c>
      <c r="E249" s="7">
        <v>208389042802.74814</v>
      </c>
      <c r="F249" s="7">
        <v>218098552786.48416</v>
      </c>
      <c r="G249" s="7">
        <v>246119837319.70056</v>
      </c>
      <c r="H249" s="7">
        <v>274662862506.16376</v>
      </c>
      <c r="I249" s="7">
        <v>301790005708.95258</v>
      </c>
      <c r="J249" s="7">
        <v>306050686739.12885</v>
      </c>
      <c r="K249" s="7">
        <v>322082966685.9967</v>
      </c>
      <c r="L249" s="7">
        <v>360349217563.02515</v>
      </c>
      <c r="M249" s="7">
        <v>394712327560.65167</v>
      </c>
      <c r="N249" s="7">
        <v>432720300458.59601</v>
      </c>
      <c r="O249" s="7">
        <v>494632159315.48981</v>
      </c>
      <c r="P249" s="7">
        <v>642140455074.4718</v>
      </c>
      <c r="Q249" s="7">
        <v>822217878924.84436</v>
      </c>
      <c r="R249" s="7">
        <v>906913549605.54016</v>
      </c>
      <c r="S249" s="7">
        <v>984885444867.62244</v>
      </c>
      <c r="T249" s="7">
        <v>1099899948045.6865</v>
      </c>
      <c r="U249" s="7">
        <v>1175443653695.9443</v>
      </c>
      <c r="V249" s="7">
        <v>1426467211025.1006</v>
      </c>
      <c r="W249" s="7">
        <v>1630719856470.3889</v>
      </c>
      <c r="X249" s="7">
        <v>1773950086597.6123</v>
      </c>
      <c r="Y249" s="7">
        <v>1749446371405.0325</v>
      </c>
      <c r="Z249" s="7">
        <v>1724517465799.4929</v>
      </c>
      <c r="AA249" s="7">
        <v>1770310443963.7231</v>
      </c>
      <c r="AB249" s="7">
        <v>1867008281184.4644</v>
      </c>
      <c r="AC249" s="7">
        <v>1949731563473.3005</v>
      </c>
      <c r="AD249" s="7">
        <v>1947828103084.3752</v>
      </c>
      <c r="AE249" s="7">
        <v>2143335758799.6572</v>
      </c>
      <c r="AF249" s="7">
        <v>2330524136589.0557</v>
      </c>
      <c r="AG249" s="7">
        <v>2668016557510.313</v>
      </c>
      <c r="AH249" s="7">
        <v>2945883449408.7817</v>
      </c>
      <c r="AI249" s="7">
        <v>2871295456915.8237</v>
      </c>
      <c r="AJ249" s="7">
        <v>3115112542376.6934</v>
      </c>
      <c r="AK249" s="7">
        <v>3394104181360.4233</v>
      </c>
      <c r="AL249" s="7">
        <v>3790108844101.4844</v>
      </c>
      <c r="AM249" s="7">
        <v>4119760606241.9224</v>
      </c>
      <c r="AN249" s="7">
        <v>4389848846126.9087</v>
      </c>
      <c r="AO249" s="7">
        <v>4336871558815.3433</v>
      </c>
      <c r="AP249" s="7">
        <v>4105143075774.1494</v>
      </c>
      <c r="AQ249" s="7">
        <v>4516745939516.1924</v>
      </c>
      <c r="AR249" s="7">
        <v>4570215302631.6367</v>
      </c>
      <c r="AS249" s="7">
        <v>4585099461562.0664</v>
      </c>
      <c r="AT249" s="7">
        <v>5167508901821.2646</v>
      </c>
      <c r="AU249" s="7">
        <v>6206949763569.0889</v>
      </c>
      <c r="AV249" s="7">
        <v>7473673674144.6328</v>
      </c>
      <c r="AW249" s="7">
        <v>8886248909977.8359</v>
      </c>
      <c r="AX249" s="7">
        <v>11053091998253.604</v>
      </c>
      <c r="AY249" s="7">
        <v>13518836281583.619</v>
      </c>
      <c r="AZ249" s="7">
        <v>13009912111056.688</v>
      </c>
      <c r="BA249" s="7">
        <v>15772171277711.641</v>
      </c>
      <c r="BB249" s="7">
        <v>18884745299009.273</v>
      </c>
      <c r="BC249" s="7">
        <v>20141382977240.563</v>
      </c>
      <c r="BD249" s="7">
        <v>21474040434046.387</v>
      </c>
      <c r="BE249" s="7">
        <v>22099616834721.715</v>
      </c>
      <c r="BF249" s="7">
        <v>20679546893865.414</v>
      </c>
      <c r="BG249" s="7">
        <v>20477486644322.586</v>
      </c>
    </row>
    <row r="250" spans="1:59" s="7" customFormat="1" x14ac:dyDescent="0.3">
      <c r="A250" s="7" t="s">
        <v>558</v>
      </c>
      <c r="B250" s="7" t="s">
        <v>63</v>
      </c>
      <c r="C250" s="7">
        <v>1242289212.0428538</v>
      </c>
      <c r="D250" s="7">
        <v>1547388812.8996916</v>
      </c>
      <c r="E250" s="7">
        <v>1710004464.4089706</v>
      </c>
      <c r="F250" s="7">
        <v>1539681533.6378596</v>
      </c>
      <c r="G250" s="7">
        <v>1975701727.5086162</v>
      </c>
      <c r="H250" s="7">
        <v>1890769326.1422105</v>
      </c>
      <c r="I250" s="7">
        <v>1809183974.5266898</v>
      </c>
      <c r="J250" s="7">
        <v>1597721080.0099082</v>
      </c>
      <c r="K250" s="7">
        <v>1593675330.1646726</v>
      </c>
      <c r="L250" s="7">
        <v>2004435483.8709676</v>
      </c>
      <c r="M250" s="7">
        <v>2137096774.1935482</v>
      </c>
      <c r="N250" s="7">
        <v>2807258064.516129</v>
      </c>
      <c r="O250" s="7">
        <v>2189418001.3789825</v>
      </c>
      <c r="P250" s="7">
        <v>3964295672.5244441</v>
      </c>
      <c r="Q250" s="7">
        <v>4090209681.9717207</v>
      </c>
      <c r="R250" s="7">
        <v>3538283322.0772595</v>
      </c>
      <c r="S250" s="7">
        <v>3667161241.4837241</v>
      </c>
      <c r="T250" s="7">
        <v>4114667062.6491656</v>
      </c>
      <c r="U250" s="7">
        <v>4910257282.9315348</v>
      </c>
      <c r="V250" s="7">
        <v>7181185277.9865103</v>
      </c>
      <c r="W250" s="7">
        <v>10163020115.73436</v>
      </c>
      <c r="X250" s="7">
        <v>11048335541.493334</v>
      </c>
      <c r="Y250" s="7">
        <v>9178802162.6616039</v>
      </c>
      <c r="Z250" s="7">
        <v>5102281255.9998608</v>
      </c>
      <c r="AA250" s="7">
        <v>4850241442.1764326</v>
      </c>
      <c r="AB250" s="7">
        <v>4732017873.3836851</v>
      </c>
      <c r="AC250" s="7">
        <v>5880112788.4094715</v>
      </c>
      <c r="AD250" s="7">
        <v>7367494080.4001379</v>
      </c>
      <c r="AE250" s="7">
        <v>8213515458.5113859</v>
      </c>
      <c r="AF250" s="7">
        <v>8438951476.0664415</v>
      </c>
      <c r="AG250" s="7">
        <v>9298839655.2313862</v>
      </c>
      <c r="AH250" s="7">
        <v>11206193313.045809</v>
      </c>
      <c r="AI250" s="7">
        <v>12878157305.748129</v>
      </c>
      <c r="AJ250" s="7">
        <v>15002144584.366255</v>
      </c>
      <c r="AK250" s="7">
        <v>17474578502.434616</v>
      </c>
      <c r="AL250" s="7">
        <v>19297663096.550636</v>
      </c>
      <c r="AM250" s="7">
        <v>20515465834.068218</v>
      </c>
      <c r="AN250" s="7">
        <v>23969746849.9221</v>
      </c>
      <c r="AO250" s="7">
        <v>25385928198.32122</v>
      </c>
      <c r="AP250" s="7">
        <v>23983945190.620232</v>
      </c>
      <c r="AQ250" s="7">
        <v>22823255801.844688</v>
      </c>
      <c r="AR250" s="7">
        <v>20898788416.634758</v>
      </c>
      <c r="AS250" s="7">
        <v>13606494599.426071</v>
      </c>
      <c r="AT250" s="7">
        <v>12045631092.535282</v>
      </c>
      <c r="AU250" s="7">
        <v>13686329890.119078</v>
      </c>
      <c r="AV250" s="7">
        <v>17362857683.854469</v>
      </c>
      <c r="AW250" s="7">
        <v>19579457966.053818</v>
      </c>
      <c r="AX250" s="7">
        <v>23410572621.532959</v>
      </c>
      <c r="AY250" s="7">
        <v>30366213095.425621</v>
      </c>
      <c r="AZ250" s="7">
        <v>31660911290.322578</v>
      </c>
      <c r="BA250" s="7">
        <v>40284481661.872551</v>
      </c>
      <c r="BB250" s="7">
        <v>47962439293.369652</v>
      </c>
      <c r="BC250" s="7">
        <v>51264390121.414429</v>
      </c>
      <c r="BD250" s="7">
        <v>57531233350.910088</v>
      </c>
      <c r="BE250" s="7">
        <v>57236013077.51873</v>
      </c>
      <c r="BF250" s="7">
        <v>53274304214.817352</v>
      </c>
      <c r="BG250" s="7">
        <v>52419720713.731575</v>
      </c>
    </row>
    <row r="251" spans="1:59" s="7" customFormat="1" x14ac:dyDescent="0.3">
      <c r="A251" s="7" t="s">
        <v>560</v>
      </c>
      <c r="B251" s="7" t="s">
        <v>63</v>
      </c>
      <c r="C251" s="7">
        <v>543300000000</v>
      </c>
      <c r="D251" s="7">
        <v>563300000000</v>
      </c>
      <c r="E251" s="7">
        <v>605100000000</v>
      </c>
      <c r="F251" s="7">
        <v>638600000000</v>
      </c>
      <c r="G251" s="7">
        <v>685800000000</v>
      </c>
      <c r="H251" s="7">
        <v>743700000000</v>
      </c>
      <c r="I251" s="7">
        <v>815000000000</v>
      </c>
      <c r="J251" s="7">
        <v>861700000000</v>
      </c>
      <c r="K251" s="7">
        <v>942500000000</v>
      </c>
      <c r="L251" s="7">
        <v>1019900000000</v>
      </c>
      <c r="M251" s="7">
        <v>1075884000000</v>
      </c>
      <c r="N251" s="7">
        <v>1167770000000</v>
      </c>
      <c r="O251" s="7">
        <v>1282449000000</v>
      </c>
      <c r="P251" s="7">
        <v>1428549000000</v>
      </c>
      <c r="Q251" s="7">
        <v>1548825000000</v>
      </c>
      <c r="R251" s="7">
        <v>1688923000000</v>
      </c>
      <c r="S251" s="7">
        <v>1877587000000</v>
      </c>
      <c r="T251" s="7">
        <v>2085951000000</v>
      </c>
      <c r="U251" s="7">
        <v>2356571000000</v>
      </c>
      <c r="V251" s="7">
        <v>2632143000000</v>
      </c>
      <c r="W251" s="7">
        <v>2862505000000</v>
      </c>
      <c r="X251" s="7">
        <v>3210956000000</v>
      </c>
      <c r="Y251" s="7">
        <v>3344991000000</v>
      </c>
      <c r="Z251" s="7">
        <v>3638137000000</v>
      </c>
      <c r="AA251" s="7">
        <v>4040693000000</v>
      </c>
      <c r="AB251" s="7">
        <v>4346734000000</v>
      </c>
      <c r="AC251" s="7">
        <v>4590155000000</v>
      </c>
      <c r="AD251" s="7">
        <v>4870217000000</v>
      </c>
      <c r="AE251" s="7">
        <v>5252629000000</v>
      </c>
      <c r="AF251" s="7">
        <v>5657693000000</v>
      </c>
      <c r="AG251" s="7">
        <v>5979589000000</v>
      </c>
      <c r="AH251" s="7">
        <v>6174043000000</v>
      </c>
      <c r="AI251" s="7">
        <v>6539299000000</v>
      </c>
      <c r="AJ251" s="7">
        <v>6878718000000</v>
      </c>
      <c r="AK251" s="7">
        <v>7308755000000</v>
      </c>
      <c r="AL251" s="7">
        <v>7664060000000</v>
      </c>
      <c r="AM251" s="7">
        <v>8100201000000</v>
      </c>
      <c r="AN251" s="7">
        <v>8608515000000</v>
      </c>
      <c r="AO251" s="7">
        <v>9089168000000</v>
      </c>
      <c r="AP251" s="7">
        <v>9660624000000</v>
      </c>
      <c r="AQ251" s="7">
        <v>10284779000000</v>
      </c>
      <c r="AR251" s="7">
        <v>10621824000000</v>
      </c>
      <c r="AS251" s="7">
        <v>10977514000000</v>
      </c>
      <c r="AT251" s="7">
        <v>11510670000000</v>
      </c>
      <c r="AU251" s="7">
        <v>12274928000000</v>
      </c>
      <c r="AV251" s="7">
        <v>13093726000000</v>
      </c>
      <c r="AW251" s="7">
        <v>13855888000000</v>
      </c>
      <c r="AX251" s="7">
        <v>14477635000000</v>
      </c>
      <c r="AY251" s="7">
        <v>14718582000000</v>
      </c>
      <c r="AZ251" s="7">
        <v>14418739000000</v>
      </c>
      <c r="BA251" s="7">
        <v>14964372000000</v>
      </c>
      <c r="BB251" s="7">
        <v>15517926000000</v>
      </c>
      <c r="BC251" s="7">
        <v>16155255000000</v>
      </c>
      <c r="BD251" s="7">
        <v>16691517000000</v>
      </c>
      <c r="BE251" s="7">
        <v>17393103000000</v>
      </c>
      <c r="BF251" s="7">
        <v>18036648000000</v>
      </c>
      <c r="BG251" s="7">
        <v>18569100000000</v>
      </c>
    </row>
    <row r="252" spans="1:59" s="7" customFormat="1" x14ac:dyDescent="0.3">
      <c r="A252" s="7" t="s">
        <v>562</v>
      </c>
      <c r="B252" s="7" t="s">
        <v>63</v>
      </c>
      <c r="AG252" s="7">
        <v>13360607990.675097</v>
      </c>
      <c r="AH252" s="7">
        <v>13677622222.222223</v>
      </c>
      <c r="AI252" s="7">
        <v>12941297376.093296</v>
      </c>
      <c r="AJ252" s="7">
        <v>13099013835.511147</v>
      </c>
      <c r="AK252" s="7">
        <v>12899156990.615555</v>
      </c>
      <c r="AL252" s="7">
        <v>13350468917.411453</v>
      </c>
      <c r="AM252" s="7">
        <v>13948892215.568863</v>
      </c>
      <c r="AN252" s="7">
        <v>14744603773.584906</v>
      </c>
      <c r="AO252" s="7">
        <v>14988971210.838272</v>
      </c>
      <c r="AP252" s="7">
        <v>17078465982.028242</v>
      </c>
      <c r="AQ252" s="7">
        <v>13760374487.510038</v>
      </c>
      <c r="AR252" s="7">
        <v>11401351420.171762</v>
      </c>
      <c r="AS252" s="7">
        <v>9687951055.2254143</v>
      </c>
      <c r="AT252" s="7">
        <v>10128112401.424835</v>
      </c>
      <c r="AU252" s="7">
        <v>12030023547.88069</v>
      </c>
      <c r="AV252" s="7">
        <v>14307509838.805326</v>
      </c>
      <c r="AW252" s="7">
        <v>17330833852.918976</v>
      </c>
      <c r="AX252" s="7">
        <v>22311393927.881721</v>
      </c>
      <c r="AY252" s="7">
        <v>29549438883.83379</v>
      </c>
      <c r="AZ252" s="7">
        <v>33689223673.257736</v>
      </c>
      <c r="BA252" s="7">
        <v>39332770928.942551</v>
      </c>
      <c r="BB252" s="7">
        <v>45915191189.323669</v>
      </c>
      <c r="BC252" s="7">
        <v>51821573338.131172</v>
      </c>
      <c r="BD252" s="7">
        <v>57690453460.620522</v>
      </c>
      <c r="BE252" s="7">
        <v>63067077178.538071</v>
      </c>
      <c r="BF252" s="7">
        <v>66903804142.539505</v>
      </c>
      <c r="BG252" s="7">
        <v>67220335569.6147</v>
      </c>
    </row>
    <row r="253" spans="1:59" s="7" customFormat="1" x14ac:dyDescent="0.3">
      <c r="A253" s="7" t="s">
        <v>564</v>
      </c>
      <c r="B253" s="7" t="s">
        <v>63</v>
      </c>
      <c r="C253" s="7">
        <v>13066557.778685177</v>
      </c>
      <c r="D253" s="7">
        <v>13999883.334305547</v>
      </c>
      <c r="E253" s="7">
        <v>14524878.959342007</v>
      </c>
      <c r="F253" s="7">
        <v>13708219.098174183</v>
      </c>
      <c r="G253" s="7">
        <v>14758210.348247098</v>
      </c>
      <c r="H253" s="7">
        <v>15108207.431604737</v>
      </c>
      <c r="I253" s="7">
        <v>16099865.834451379</v>
      </c>
      <c r="J253" s="7">
        <v>15835177.932913329</v>
      </c>
      <c r="K253" s="7">
        <v>15349999.999999998</v>
      </c>
      <c r="L253" s="7">
        <v>16649999.999999998</v>
      </c>
      <c r="M253" s="7">
        <v>18450000</v>
      </c>
      <c r="N253" s="7">
        <v>20051648.18471821</v>
      </c>
      <c r="O253" s="7">
        <v>27585488.991828449</v>
      </c>
      <c r="P253" s="7">
        <v>30165373.621886488</v>
      </c>
      <c r="Q253" s="7">
        <v>32924215.858172603</v>
      </c>
      <c r="R253" s="7">
        <v>33237164.71564199</v>
      </c>
      <c r="S253" s="7">
        <v>32792480.972960573</v>
      </c>
      <c r="T253" s="7">
        <v>49353148.148148142</v>
      </c>
      <c r="U253" s="7">
        <v>60844777.777777776</v>
      </c>
      <c r="V253" s="7">
        <v>71096370.370370373</v>
      </c>
      <c r="W253" s="7">
        <v>82340333.333333328</v>
      </c>
      <c r="X253" s="7">
        <v>102086555.55555555</v>
      </c>
      <c r="Y253" s="7">
        <v>113759185.18518518</v>
      </c>
      <c r="Z253" s="7">
        <v>122255333.33333333</v>
      </c>
      <c r="AA253" s="7">
        <v>135025000</v>
      </c>
      <c r="AB253" s="7">
        <v>145641703.7037037</v>
      </c>
      <c r="AC253" s="7">
        <v>160846666.66666666</v>
      </c>
      <c r="AD253" s="7">
        <v>175580629.62962961</v>
      </c>
      <c r="AE253" s="7">
        <v>200726703.7037037</v>
      </c>
      <c r="AF253" s="7">
        <v>214745000</v>
      </c>
      <c r="AG253" s="7">
        <v>240365259.25925925</v>
      </c>
      <c r="AH253" s="7">
        <v>254829629.62962961</v>
      </c>
      <c r="AI253" s="7">
        <v>277954111.1111111</v>
      </c>
      <c r="AJ253" s="7">
        <v>286307814.81481487</v>
      </c>
      <c r="AK253" s="7">
        <v>289438481.48148143</v>
      </c>
      <c r="AL253" s="7">
        <v>316008481.48148143</v>
      </c>
      <c r="AM253" s="7">
        <v>331489703.7037037</v>
      </c>
      <c r="AN253" s="7">
        <v>347770000</v>
      </c>
      <c r="AO253" s="7">
        <v>373619851.85185182</v>
      </c>
      <c r="AP253" s="7">
        <v>390719148.14814818</v>
      </c>
      <c r="AQ253" s="7">
        <v>396270000</v>
      </c>
      <c r="AR253" s="7">
        <v>430040370.37037033</v>
      </c>
      <c r="AS253" s="7">
        <v>461883444.44444442</v>
      </c>
      <c r="AT253" s="7">
        <v>481806296.29629624</v>
      </c>
      <c r="AU253" s="7">
        <v>521975111.11111099</v>
      </c>
      <c r="AV253" s="7">
        <v>550728666.66666663</v>
      </c>
      <c r="AW253" s="7">
        <v>610930044.44444442</v>
      </c>
      <c r="AX253" s="7">
        <v>651833314.81481469</v>
      </c>
      <c r="AY253" s="7">
        <v>695428851.8518517</v>
      </c>
      <c r="AZ253" s="7">
        <v>674922481.48148155</v>
      </c>
      <c r="BA253" s="7">
        <v>681225962.96296287</v>
      </c>
      <c r="BB253" s="7">
        <v>676129407.4074074</v>
      </c>
      <c r="BC253" s="7">
        <v>692933740.74074066</v>
      </c>
      <c r="BD253" s="7">
        <v>721207148.14814806</v>
      </c>
      <c r="BE253" s="7">
        <v>727912814.81481481</v>
      </c>
      <c r="BF253" s="7">
        <v>737683555.55555546</v>
      </c>
      <c r="BG253" s="7">
        <v>770796555.55555558</v>
      </c>
    </row>
    <row r="254" spans="1:59" s="7" customFormat="1" x14ac:dyDescent="0.3">
      <c r="A254" s="7" t="s">
        <v>566</v>
      </c>
      <c r="B254" s="7" t="s">
        <v>63</v>
      </c>
      <c r="C254" s="7">
        <v>8736939393.939394</v>
      </c>
      <c r="D254" s="7">
        <v>9058121212.121212</v>
      </c>
      <c r="E254" s="7">
        <v>10022000000</v>
      </c>
      <c r="F254" s="7">
        <v>10823878787.878788</v>
      </c>
      <c r="G254" s="7">
        <v>9111000000</v>
      </c>
      <c r="H254" s="7">
        <v>9496244444.4444447</v>
      </c>
      <c r="I254" s="7">
        <v>9984400000</v>
      </c>
      <c r="J254" s="7">
        <v>10356422222.222223</v>
      </c>
      <c r="K254" s="7">
        <v>11343444444.444445</v>
      </c>
      <c r="L254" s="7">
        <v>11795044444.444445</v>
      </c>
      <c r="M254" s="7">
        <v>12848755555.555557</v>
      </c>
      <c r="N254" s="7">
        <v>14625295454.545454</v>
      </c>
      <c r="O254" s="7">
        <v>15922863636.363636</v>
      </c>
      <c r="P254" s="7">
        <v>19466279069.767441</v>
      </c>
      <c r="Q254" s="7">
        <v>28985627906.976746</v>
      </c>
      <c r="R254" s="7">
        <v>31303581395.348839</v>
      </c>
      <c r="S254" s="7">
        <v>36187023255.813957</v>
      </c>
      <c r="T254" s="7">
        <v>42263209302.325584</v>
      </c>
      <c r="U254" s="7">
        <v>46426511627.906975</v>
      </c>
      <c r="V254" s="7">
        <v>55653325581.395348</v>
      </c>
      <c r="W254" s="7">
        <v>67018023255.813957</v>
      </c>
      <c r="X254" s="7">
        <v>75367139534.883728</v>
      </c>
      <c r="Y254" s="7">
        <v>76559883720.930237</v>
      </c>
      <c r="Z254" s="7">
        <v>78540255813.953491</v>
      </c>
      <c r="AA254" s="7">
        <v>56091900000</v>
      </c>
      <c r="AB254" s="7">
        <v>57935746666.666672</v>
      </c>
      <c r="AC254" s="7">
        <v>58793864197.530869</v>
      </c>
      <c r="AD254" s="7">
        <v>45343793103.448273</v>
      </c>
      <c r="AE254" s="7">
        <v>58428406896.55172</v>
      </c>
      <c r="AF254" s="7">
        <v>42119835734.870316</v>
      </c>
      <c r="AG254" s="7">
        <v>47028010660.980812</v>
      </c>
      <c r="AH254" s="7">
        <v>51749026408.450699</v>
      </c>
      <c r="AI254" s="7">
        <v>58450099415.204674</v>
      </c>
      <c r="AJ254" s="7">
        <v>58124193832.599113</v>
      </c>
      <c r="AK254" s="7">
        <v>56531046464.646469</v>
      </c>
      <c r="AL254" s="7">
        <v>74906532239.819</v>
      </c>
      <c r="AM254" s="7">
        <v>68263823148.813805</v>
      </c>
      <c r="AN254" s="7">
        <v>85843534588.62056</v>
      </c>
      <c r="AO254" s="7">
        <v>91331203433.162903</v>
      </c>
      <c r="AP254" s="7">
        <v>97976886247.317154</v>
      </c>
      <c r="AQ254" s="7">
        <v>117140723529.41176</v>
      </c>
      <c r="AR254" s="7">
        <v>122903960204.50462</v>
      </c>
      <c r="AS254" s="7">
        <v>92893587733.654922</v>
      </c>
      <c r="AT254" s="7">
        <v>83620628582.108154</v>
      </c>
      <c r="AU254" s="7">
        <v>112453382329.61455</v>
      </c>
      <c r="AV254" s="7">
        <v>145510008134.74976</v>
      </c>
      <c r="AW254" s="7">
        <v>183477522123.89383</v>
      </c>
      <c r="AX254" s="7">
        <v>230364012575.68701</v>
      </c>
      <c r="AY254" s="7">
        <v>315953388510.67792</v>
      </c>
      <c r="AZ254" s="7">
        <v>329787628928.4715</v>
      </c>
      <c r="BA254" s="7">
        <v>393190682070.49115</v>
      </c>
      <c r="BB254" s="7">
        <v>316482190800.36377</v>
      </c>
      <c r="BC254" s="7">
        <v>381286237847.66748</v>
      </c>
      <c r="BD254" s="7">
        <v>371006299120.24432</v>
      </c>
    </row>
    <row r="255" spans="1:59" s="7" customFormat="1" x14ac:dyDescent="0.3">
      <c r="A255" s="7" t="s">
        <v>568</v>
      </c>
      <c r="B255" s="7" t="s">
        <v>63</v>
      </c>
    </row>
    <row r="256" spans="1:59" s="7" customFormat="1" x14ac:dyDescent="0.3">
      <c r="A256" s="7" t="s">
        <v>570</v>
      </c>
      <c r="B256" s="7" t="s">
        <v>63</v>
      </c>
      <c r="C256" s="7">
        <v>24200000</v>
      </c>
      <c r="D256" s="7">
        <v>25700000</v>
      </c>
      <c r="E256" s="7">
        <v>36900000</v>
      </c>
      <c r="F256" s="7">
        <v>41400000</v>
      </c>
      <c r="G256" s="7">
        <v>53800000</v>
      </c>
      <c r="H256" s="7">
        <v>66500000</v>
      </c>
      <c r="I256" s="7">
        <v>84100000</v>
      </c>
      <c r="J256" s="7">
        <v>115400000</v>
      </c>
      <c r="K256" s="7">
        <v>173800000</v>
      </c>
      <c r="L256" s="7">
        <v>211300000</v>
      </c>
      <c r="M256" s="7">
        <v>219000000</v>
      </c>
      <c r="N256" s="7">
        <v>257000000</v>
      </c>
      <c r="O256" s="7">
        <v>307100000</v>
      </c>
      <c r="P256" s="7">
        <v>351600000</v>
      </c>
      <c r="Q256" s="7">
        <v>395400000</v>
      </c>
      <c r="R256" s="7">
        <v>399800000</v>
      </c>
      <c r="S256" s="7">
        <v>440000000</v>
      </c>
      <c r="T256" s="7">
        <v>461800000</v>
      </c>
      <c r="U256" s="7">
        <v>512900000</v>
      </c>
      <c r="V256" s="7">
        <v>606700032</v>
      </c>
      <c r="W256" s="7">
        <v>727800000</v>
      </c>
      <c r="X256" s="7">
        <v>821800000</v>
      </c>
      <c r="Y256" s="7">
        <v>832600000</v>
      </c>
      <c r="Z256" s="7">
        <v>916899968</v>
      </c>
      <c r="AA256" s="7">
        <v>985400000</v>
      </c>
      <c r="AB256" s="7">
        <v>990400000</v>
      </c>
      <c r="AC256" s="7">
        <v>1035600000</v>
      </c>
      <c r="AD256" s="7">
        <v>1147800064</v>
      </c>
      <c r="AE256" s="7">
        <v>1204600064</v>
      </c>
      <c r="AF256" s="7">
        <v>1343900032</v>
      </c>
      <c r="AG256" s="7">
        <v>1564700032</v>
      </c>
      <c r="AH256" s="7">
        <v>1671200000</v>
      </c>
      <c r="AI256" s="7">
        <v>1770899968</v>
      </c>
      <c r="AJ256" s="7">
        <v>1996000000</v>
      </c>
      <c r="AS256" s="7">
        <v>3269000000</v>
      </c>
      <c r="AT256" s="7">
        <v>3453000000</v>
      </c>
      <c r="AU256" s="7">
        <v>3799000000</v>
      </c>
      <c r="AV256" s="7">
        <v>4439000000</v>
      </c>
      <c r="AW256" s="7">
        <v>4504000000</v>
      </c>
      <c r="AX256" s="7">
        <v>4803000000</v>
      </c>
      <c r="AY256" s="7">
        <v>4250000000</v>
      </c>
      <c r="AZ256" s="7">
        <v>4203000000</v>
      </c>
      <c r="BA256" s="7">
        <v>4339000000</v>
      </c>
      <c r="BB256" s="7">
        <v>4239000000</v>
      </c>
      <c r="BC256" s="7">
        <v>4095000000</v>
      </c>
      <c r="BD256" s="7">
        <v>3764000000</v>
      </c>
      <c r="BE256" s="7">
        <v>3624000000</v>
      </c>
      <c r="BF256" s="7">
        <v>3765000000</v>
      </c>
    </row>
    <row r="257" spans="1:59" s="7" customFormat="1" x14ac:dyDescent="0.3">
      <c r="A257" s="7" t="s">
        <v>572</v>
      </c>
      <c r="B257" s="7" t="s">
        <v>63</v>
      </c>
      <c r="AB257" s="7">
        <v>14094687820.744488</v>
      </c>
      <c r="AC257" s="7">
        <v>26336617261.695393</v>
      </c>
      <c r="AD257" s="7">
        <v>36658108340.677727</v>
      </c>
      <c r="AE257" s="7">
        <v>25423812719.490601</v>
      </c>
      <c r="AF257" s="7">
        <v>6293304840.5199499</v>
      </c>
      <c r="AG257" s="7">
        <v>6471740490.9989662</v>
      </c>
      <c r="AH257" s="7">
        <v>9613369548.2035904</v>
      </c>
      <c r="AI257" s="7">
        <v>9866990092.1874256</v>
      </c>
      <c r="AJ257" s="7">
        <v>13180953965.685429</v>
      </c>
      <c r="AK257" s="7">
        <v>16286434068.483353</v>
      </c>
      <c r="AL257" s="7">
        <v>20736163924.049244</v>
      </c>
      <c r="AM257" s="7">
        <v>24657470352.545017</v>
      </c>
      <c r="AN257" s="7">
        <v>26843701147.496017</v>
      </c>
      <c r="AO257" s="7">
        <v>27209601995.824539</v>
      </c>
      <c r="AP257" s="7">
        <v>28683657995.127979</v>
      </c>
      <c r="AQ257" s="7">
        <v>33640085738.647999</v>
      </c>
      <c r="AR257" s="7">
        <v>35291349197.425385</v>
      </c>
      <c r="AS257" s="7">
        <v>37947904054.452042</v>
      </c>
      <c r="AT257" s="7">
        <v>42717072869.391663</v>
      </c>
      <c r="AU257" s="7">
        <v>49424107709.894577</v>
      </c>
      <c r="AV257" s="7">
        <v>57633255618.273094</v>
      </c>
      <c r="AW257" s="7">
        <v>66371664817.043625</v>
      </c>
      <c r="AX257" s="7">
        <v>77414425532.245163</v>
      </c>
      <c r="AY257" s="7">
        <v>99130304099.127411</v>
      </c>
      <c r="AZ257" s="7">
        <v>106014601171.0356</v>
      </c>
      <c r="BA257" s="7">
        <v>115931749697.24118</v>
      </c>
      <c r="BB257" s="7">
        <v>135539487317.00777</v>
      </c>
      <c r="BC257" s="7">
        <v>155820001920.49164</v>
      </c>
      <c r="BD257" s="7">
        <v>171222025117.38089</v>
      </c>
      <c r="BE257" s="7">
        <v>186204652922.26215</v>
      </c>
      <c r="BF257" s="7">
        <v>193241108709.53622</v>
      </c>
      <c r="BG257" s="7">
        <v>202615893443.72952</v>
      </c>
    </row>
    <row r="258" spans="1:59" s="7" customFormat="1" x14ac:dyDescent="0.3">
      <c r="A258" s="7" t="s">
        <v>574</v>
      </c>
      <c r="B258" s="7" t="s">
        <v>63</v>
      </c>
      <c r="V258" s="7">
        <v>119258835.3355246</v>
      </c>
      <c r="W258" s="7">
        <v>113423181.33895624</v>
      </c>
      <c r="X258" s="7">
        <v>98746405.392480597</v>
      </c>
      <c r="Y258" s="7">
        <v>98144643.896557465</v>
      </c>
      <c r="Z258" s="7">
        <v>110123779.81282076</v>
      </c>
      <c r="AA258" s="7">
        <v>135553763.98266652</v>
      </c>
      <c r="AB258" s="7">
        <v>123698506.11136261</v>
      </c>
      <c r="AC258" s="7">
        <v>118691396.76491465</v>
      </c>
      <c r="AD258" s="7">
        <v>130834145.05366457</v>
      </c>
      <c r="AE258" s="7">
        <v>148545381.4184207</v>
      </c>
      <c r="AF258" s="7">
        <v>144482170.24870306</v>
      </c>
      <c r="AG258" s="7">
        <v>158397403.04117545</v>
      </c>
      <c r="AH258" s="7">
        <v>188869985.67335242</v>
      </c>
      <c r="AI258" s="7">
        <v>196142585.01481587</v>
      </c>
      <c r="AJ258" s="7">
        <v>188080374.40060535</v>
      </c>
      <c r="AK258" s="7">
        <v>219260341.05064216</v>
      </c>
      <c r="AL258" s="7">
        <v>233902114.86830017</v>
      </c>
      <c r="AM258" s="7">
        <v>245177633.1689328</v>
      </c>
      <c r="AN258" s="7">
        <v>255890221.80029342</v>
      </c>
      <c r="AO258" s="7">
        <v>262301252.76922774</v>
      </c>
      <c r="AP258" s="7">
        <v>267999225.25663376</v>
      </c>
      <c r="AQ258" s="7">
        <v>272014693.05080593</v>
      </c>
      <c r="AR258" s="7">
        <v>257926881.72043011</v>
      </c>
      <c r="AS258" s="7">
        <v>262603781.79905936</v>
      </c>
      <c r="AT258" s="7">
        <v>314463144.04219031</v>
      </c>
      <c r="AU258" s="7">
        <v>364996869.12961799</v>
      </c>
      <c r="AV258" s="7">
        <v>394962552.33610809</v>
      </c>
      <c r="AW258" s="7">
        <v>439376794.09404129</v>
      </c>
      <c r="AX258" s="7">
        <v>526428309.94508845</v>
      </c>
      <c r="AY258" s="7">
        <v>607958616.14341462</v>
      </c>
      <c r="AZ258" s="7">
        <v>610066628.69305837</v>
      </c>
      <c r="BA258" s="7">
        <v>700804286.22435391</v>
      </c>
      <c r="BB258" s="7">
        <v>792149700.67911637</v>
      </c>
      <c r="BC258" s="7">
        <v>781702874.10605848</v>
      </c>
      <c r="BD258" s="7">
        <v>801787555.86112058</v>
      </c>
      <c r="BE258" s="7">
        <v>814954306.97103274</v>
      </c>
      <c r="BF258" s="7">
        <v>742432131.04100192</v>
      </c>
      <c r="BG258" s="7">
        <v>773502895.92760181</v>
      </c>
    </row>
    <row r="259" spans="1:59" s="7" customFormat="1" x14ac:dyDescent="0.3">
      <c r="A259" s="7" t="s">
        <v>576</v>
      </c>
      <c r="B259" s="7" t="s">
        <v>63</v>
      </c>
      <c r="C259" s="7">
        <v>1366594748252.1008</v>
      </c>
      <c r="D259" s="7">
        <v>1421710018695.835</v>
      </c>
      <c r="E259" s="7">
        <v>1526879881783.8374</v>
      </c>
      <c r="F259" s="7">
        <v>1643678974633.1533</v>
      </c>
      <c r="G259" s="7">
        <v>1800740607296.0696</v>
      </c>
      <c r="H259" s="7">
        <v>1961944495250.8159</v>
      </c>
      <c r="I259" s="7">
        <v>2128619427547.4905</v>
      </c>
      <c r="J259" s="7">
        <v>2264793679908.5791</v>
      </c>
      <c r="K259" s="7">
        <v>2443345943855.5317</v>
      </c>
      <c r="L259" s="7">
        <v>2690870791719.6055</v>
      </c>
      <c r="M259" s="7">
        <v>2956885261682.0391</v>
      </c>
      <c r="N259" s="7">
        <v>3265917077454.061</v>
      </c>
      <c r="O259" s="7">
        <v>3766131376191.8818</v>
      </c>
      <c r="P259" s="7">
        <v>4589203445204.4629</v>
      </c>
      <c r="Q259" s="7">
        <v>5292853388114.957</v>
      </c>
      <c r="R259" s="7">
        <v>5893742093012.7637</v>
      </c>
      <c r="S259" s="7">
        <v>6412245309443.2725</v>
      </c>
      <c r="T259" s="7">
        <v>7252968306848.1357</v>
      </c>
      <c r="U259" s="7">
        <v>8537753757000.9873</v>
      </c>
      <c r="V259" s="7">
        <v>9919046089725.1074</v>
      </c>
      <c r="W259" s="7">
        <v>11166003844684.049</v>
      </c>
      <c r="X259" s="7">
        <v>11457611762624.568</v>
      </c>
      <c r="Y259" s="7">
        <v>11355656421290.17</v>
      </c>
      <c r="Z259" s="7">
        <v>11616289845913.424</v>
      </c>
      <c r="AA259" s="7">
        <v>12058393957860.559</v>
      </c>
      <c r="AB259" s="7">
        <v>12681690896005.781</v>
      </c>
      <c r="AC259" s="7">
        <v>15014218230020.51</v>
      </c>
      <c r="AD259" s="7">
        <v>17083141772179.117</v>
      </c>
      <c r="AE259" s="7">
        <v>19129417553427.633</v>
      </c>
      <c r="AF259" s="7">
        <v>20080076891209.109</v>
      </c>
      <c r="AG259" s="7">
        <v>22579759701369.676</v>
      </c>
      <c r="AH259" s="7">
        <v>23909829106074.539</v>
      </c>
      <c r="AI259" s="7">
        <v>25389800980622.156</v>
      </c>
      <c r="AJ259" s="7">
        <v>25834735037940.18</v>
      </c>
      <c r="AK259" s="7">
        <v>27740746941930.633</v>
      </c>
      <c r="AL259" s="7">
        <v>30840585358589.613</v>
      </c>
      <c r="AM259" s="7">
        <v>31518975357769.598</v>
      </c>
      <c r="AN259" s="7">
        <v>31403319223790.676</v>
      </c>
      <c r="AO259" s="7">
        <v>31314851252939.23</v>
      </c>
      <c r="AP259" s="7">
        <v>32486113873034.691</v>
      </c>
      <c r="AQ259" s="7">
        <v>33543172517932.887</v>
      </c>
      <c r="AR259" s="7">
        <v>33335981796637.922</v>
      </c>
      <c r="AS259" s="7">
        <v>34612407548364.148</v>
      </c>
      <c r="AT259" s="7">
        <v>38867460637801.352</v>
      </c>
      <c r="AU259" s="7">
        <v>43770743999115.141</v>
      </c>
      <c r="AV259" s="7">
        <v>47385623695561.336</v>
      </c>
      <c r="AW259" s="7">
        <v>51306757202149.047</v>
      </c>
      <c r="AX259" s="7">
        <v>57793330573297.469</v>
      </c>
      <c r="AY259" s="7">
        <v>63386360636271.289</v>
      </c>
      <c r="AZ259" s="7">
        <v>60086989443247.43</v>
      </c>
      <c r="BA259" s="7">
        <v>65906150720610.195</v>
      </c>
      <c r="BB259" s="7">
        <v>73241717918435.484</v>
      </c>
      <c r="BC259" s="7">
        <v>74802287630428.984</v>
      </c>
      <c r="BD259" s="7">
        <v>76924649544655.609</v>
      </c>
      <c r="BE259" s="7">
        <v>78870119013702.891</v>
      </c>
      <c r="BF259" s="7">
        <v>74509719336393.922</v>
      </c>
      <c r="BG259" s="7">
        <v>75543542614448.578</v>
      </c>
    </row>
    <row r="260" spans="1:59" s="7" customFormat="1" x14ac:dyDescent="0.3">
      <c r="A260" s="7" t="s">
        <v>578</v>
      </c>
      <c r="B260" s="7" t="s">
        <v>63</v>
      </c>
      <c r="Y260" s="7">
        <v>121221651.61931582</v>
      </c>
      <c r="Z260" s="7">
        <v>111862823.57497902</v>
      </c>
      <c r="AA260" s="7">
        <v>109200934.32851849</v>
      </c>
      <c r="AB260" s="7">
        <v>95572172.983565673</v>
      </c>
      <c r="AC260" s="7">
        <v>100947848.64478038</v>
      </c>
      <c r="AD260" s="7">
        <v>111713922.14157791</v>
      </c>
      <c r="AE260" s="7">
        <v>133016065.41606538</v>
      </c>
      <c r="AF260" s="7">
        <v>122888609.71524288</v>
      </c>
      <c r="AG260" s="7">
        <v>125766269.75535831</v>
      </c>
      <c r="AH260" s="7">
        <v>125597205.42231491</v>
      </c>
      <c r="AI260" s="7">
        <v>132303041.36253041</v>
      </c>
      <c r="AJ260" s="7">
        <v>133122897.19626167</v>
      </c>
      <c r="AK260" s="7">
        <v>221098106.50887573</v>
      </c>
      <c r="AL260" s="7">
        <v>224865731.38190347</v>
      </c>
      <c r="AM260" s="7">
        <v>249908970.65897065</v>
      </c>
      <c r="AN260" s="7">
        <v>285475591.89650959</v>
      </c>
      <c r="AO260" s="7">
        <v>269481523.20046508</v>
      </c>
      <c r="AP260" s="7">
        <v>258833766.58001739</v>
      </c>
      <c r="AQ260" s="7">
        <v>269019710.32745588</v>
      </c>
      <c r="AR260" s="7">
        <v>273088357.16369998</v>
      </c>
      <c r="AS260" s="7">
        <v>288078881.43305588</v>
      </c>
      <c r="AT260" s="7">
        <v>338838639.37843472</v>
      </c>
      <c r="AU260" s="7">
        <v>420320176.35943729</v>
      </c>
      <c r="AV260" s="7">
        <v>462644663.06818026</v>
      </c>
      <c r="AW260" s="7">
        <v>508505414.40572709</v>
      </c>
      <c r="AX260" s="7">
        <v>550967295.27808213</v>
      </c>
      <c r="AY260" s="7">
        <v>644143266.15579212</v>
      </c>
      <c r="AZ260" s="7">
        <v>560967765.48174608</v>
      </c>
      <c r="BA260" s="7">
        <v>643056627.69078326</v>
      </c>
      <c r="BB260" s="7">
        <v>739777274.1278379</v>
      </c>
      <c r="BC260" s="7">
        <v>801152293.2806226</v>
      </c>
      <c r="BD260" s="7">
        <v>804816205.68668723</v>
      </c>
      <c r="BE260" s="7">
        <v>803574789.06407177</v>
      </c>
      <c r="BF260" s="7">
        <v>803976511.51506507</v>
      </c>
      <c r="BG260" s="7">
        <v>785916937.38867342</v>
      </c>
    </row>
    <row r="261" spans="1:59" s="7" customFormat="1" x14ac:dyDescent="0.3">
      <c r="A261" s="7" t="s">
        <v>580</v>
      </c>
      <c r="B261" s="7" t="s">
        <v>63</v>
      </c>
      <c r="AQ261" s="7">
        <v>1849196082.055073</v>
      </c>
      <c r="AR261" s="7">
        <v>2535333631.8853559</v>
      </c>
      <c r="AS261" s="7">
        <v>2702427046.9354992</v>
      </c>
      <c r="AT261" s="7">
        <v>3355083116.5893927</v>
      </c>
      <c r="AU261" s="7">
        <v>3639935347.5071492</v>
      </c>
      <c r="AV261" s="7">
        <v>3736599925.3824148</v>
      </c>
      <c r="AW261" s="7">
        <v>4078158323.9242253</v>
      </c>
      <c r="AX261" s="7">
        <v>4833561456.3372564</v>
      </c>
      <c r="AY261" s="7">
        <v>5687488208.5835648</v>
      </c>
      <c r="AZ261" s="7">
        <v>5653792720.2000551</v>
      </c>
      <c r="BA261" s="7">
        <v>5829933774.8344383</v>
      </c>
      <c r="BB261" s="7">
        <v>6649291075.8965797</v>
      </c>
      <c r="BC261" s="7">
        <v>6473724784.7873573</v>
      </c>
      <c r="BD261" s="7">
        <v>7072092405.7355289</v>
      </c>
      <c r="BE261" s="7">
        <v>7386891336.0753613</v>
      </c>
      <c r="BF261" s="7">
        <v>6440501275.3687477</v>
      </c>
      <c r="BG261" s="7">
        <v>6649888888.8888884</v>
      </c>
    </row>
    <row r="262" spans="1:59" s="7" customFormat="1" x14ac:dyDescent="0.3">
      <c r="A262" s="7" t="s">
        <v>582</v>
      </c>
      <c r="B262" s="7" t="s">
        <v>63</v>
      </c>
      <c r="AG262" s="7">
        <v>5647251908.3969469</v>
      </c>
      <c r="AH262" s="7">
        <v>5930370370.3703709</v>
      </c>
      <c r="AI262" s="7">
        <v>6463649985.0164824</v>
      </c>
      <c r="AJ262" s="7">
        <v>5368270614.8468018</v>
      </c>
      <c r="AK262" s="7">
        <v>4167356037.1517029</v>
      </c>
      <c r="AL262" s="7">
        <v>4258788725.449914</v>
      </c>
      <c r="AM262" s="7">
        <v>5785685310.8666821</v>
      </c>
      <c r="AN262" s="7">
        <v>6839039029.7480001</v>
      </c>
      <c r="AO262" s="7">
        <v>6325219772.9381104</v>
      </c>
      <c r="AP262" s="7">
        <v>7641101221.438755</v>
      </c>
      <c r="AQ262" s="7">
        <v>9636342274.8240776</v>
      </c>
      <c r="AR262" s="7">
        <v>9854042164.6746349</v>
      </c>
      <c r="AS262" s="7">
        <v>10693278291.814947</v>
      </c>
      <c r="AT262" s="7">
        <v>11777768086.869303</v>
      </c>
      <c r="AU262" s="7">
        <v>13873500887.561153</v>
      </c>
      <c r="AV262" s="7">
        <v>16753769531.698738</v>
      </c>
      <c r="AW262" s="7">
        <v>19081722875.302208</v>
      </c>
      <c r="AX262" s="7">
        <v>21656517484.253845</v>
      </c>
      <c r="AY262" s="7">
        <v>26910851361.755512</v>
      </c>
      <c r="AZ262" s="7">
        <v>25130274124.252449</v>
      </c>
      <c r="BA262" s="7">
        <v>30906749533.221001</v>
      </c>
      <c r="BB262" s="7">
        <v>32726417878.391018</v>
      </c>
      <c r="BC262" s="7">
        <v>35401339869.30545</v>
      </c>
      <c r="BD262" s="7">
        <v>40415233436.176651</v>
      </c>
      <c r="BE262" s="7">
        <v>43228583935.03653</v>
      </c>
      <c r="BF262" s="7">
        <v>37733919936.246452</v>
      </c>
      <c r="BG262" s="7">
        <v>27317605346.07143</v>
      </c>
    </row>
    <row r="263" spans="1:59" s="7" customFormat="1" x14ac:dyDescent="0.3">
      <c r="A263" s="7" t="s">
        <v>584</v>
      </c>
      <c r="B263" s="7" t="s">
        <v>63</v>
      </c>
      <c r="C263" s="7">
        <v>7575248495.0300989</v>
      </c>
      <c r="D263" s="7">
        <v>7972840543.1891356</v>
      </c>
      <c r="E263" s="7">
        <v>8497830043.3991318</v>
      </c>
      <c r="F263" s="7">
        <v>9423211535.7692833</v>
      </c>
      <c r="G263" s="7">
        <v>10373792524.149517</v>
      </c>
      <c r="H263" s="7">
        <v>11334173316.533669</v>
      </c>
      <c r="I263" s="7">
        <v>12354752904.9419</v>
      </c>
      <c r="J263" s="7">
        <v>13777124457.510849</v>
      </c>
      <c r="K263" s="7">
        <v>14894302113.95772</v>
      </c>
      <c r="L263" s="7">
        <v>16780064398.712025</v>
      </c>
      <c r="M263" s="7">
        <v>18418031639.36721</v>
      </c>
      <c r="N263" s="7">
        <v>20334172259.507832</v>
      </c>
      <c r="O263" s="7">
        <v>21358137114.609077</v>
      </c>
      <c r="P263" s="7">
        <v>29293948126.801155</v>
      </c>
      <c r="Q263" s="7">
        <v>36806475349.521706</v>
      </c>
      <c r="R263" s="7">
        <v>38114942528.735626</v>
      </c>
      <c r="S263" s="7">
        <v>36601885924.563019</v>
      </c>
      <c r="T263" s="7">
        <v>40649724011.039558</v>
      </c>
      <c r="U263" s="7">
        <v>46737580496.780128</v>
      </c>
      <c r="V263" s="7">
        <v>57647268408.551064</v>
      </c>
      <c r="W263" s="7">
        <v>82984078068.823822</v>
      </c>
      <c r="X263" s="7">
        <v>89629496832.795502</v>
      </c>
      <c r="Y263" s="7">
        <v>82696902010.29425</v>
      </c>
      <c r="Z263" s="7">
        <v>88786580362.840729</v>
      </c>
      <c r="AA263" s="7">
        <v>87880468268.638321</v>
      </c>
      <c r="AB263" s="7">
        <v>69208451592.557556</v>
      </c>
      <c r="AC263" s="7">
        <v>82107924006.173172</v>
      </c>
      <c r="AD263" s="7">
        <v>107414974090.17809</v>
      </c>
      <c r="AE263" s="7">
        <v>118331510445.14931</v>
      </c>
      <c r="AF263" s="7">
        <v>128902675070.72311</v>
      </c>
      <c r="AG263" s="7">
        <v>115553279480.53957</v>
      </c>
      <c r="AH263" s="7">
        <v>123943432441.24146</v>
      </c>
      <c r="AI263" s="7">
        <v>134545231416.54977</v>
      </c>
      <c r="AJ263" s="7">
        <v>134309759157.81743</v>
      </c>
      <c r="AK263" s="7">
        <v>139752450152.0784</v>
      </c>
      <c r="AL263" s="7">
        <v>155460285076.23169</v>
      </c>
      <c r="AM263" s="7">
        <v>147607982694.8573</v>
      </c>
      <c r="AN263" s="7">
        <v>152586154513.88889</v>
      </c>
      <c r="AO263" s="7">
        <v>137774361015.14029</v>
      </c>
      <c r="AP263" s="7">
        <v>136631966609.37885</v>
      </c>
      <c r="AQ263" s="7">
        <v>136361854808.49591</v>
      </c>
      <c r="AR263" s="7">
        <v>121516070204.78329</v>
      </c>
      <c r="AS263" s="7">
        <v>115482368343.6584</v>
      </c>
      <c r="AT263" s="7">
        <v>175256916996.04742</v>
      </c>
      <c r="AU263" s="7">
        <v>228593566165.08762</v>
      </c>
      <c r="AV263" s="7">
        <v>257772710832.95331</v>
      </c>
      <c r="AW263" s="7">
        <v>271638484826.10944</v>
      </c>
      <c r="AX263" s="7">
        <v>299415505152.29797</v>
      </c>
      <c r="AY263" s="7">
        <v>286769839732.72644</v>
      </c>
      <c r="AZ263" s="7">
        <v>295936485832.63513</v>
      </c>
      <c r="BA263" s="7">
        <v>375349396273.83484</v>
      </c>
      <c r="BB263" s="7">
        <v>416418862155.8717</v>
      </c>
      <c r="BC263" s="7">
        <v>396327771010.96222</v>
      </c>
      <c r="BD263" s="7">
        <v>366623856821.78333</v>
      </c>
      <c r="BE263" s="7">
        <v>350850571747.1228</v>
      </c>
      <c r="BF263" s="7">
        <v>317406594612.38818</v>
      </c>
      <c r="BG263" s="7">
        <v>294840648284.11377</v>
      </c>
    </row>
    <row r="264" spans="1:59" s="7" customFormat="1" x14ac:dyDescent="0.3">
      <c r="A264" s="7" t="s">
        <v>586</v>
      </c>
      <c r="B264" s="7" t="s">
        <v>63</v>
      </c>
      <c r="C264" s="7">
        <v>713000000</v>
      </c>
      <c r="D264" s="7">
        <v>696285714.28571427</v>
      </c>
      <c r="E264" s="7">
        <v>693142857.14285719</v>
      </c>
      <c r="F264" s="7">
        <v>718714285.71428573</v>
      </c>
      <c r="G264" s="7">
        <v>839428571.42857146</v>
      </c>
      <c r="H264" s="7">
        <v>1082857142.8571429</v>
      </c>
      <c r="I264" s="7">
        <v>1264285714.2857144</v>
      </c>
      <c r="J264" s="7">
        <v>1368000000</v>
      </c>
      <c r="K264" s="7">
        <v>1605857142.8571429</v>
      </c>
      <c r="L264" s="7">
        <v>1965714285.7142854</v>
      </c>
      <c r="M264" s="7">
        <v>1825285714.2857144</v>
      </c>
      <c r="N264" s="7">
        <v>1687000000</v>
      </c>
      <c r="O264" s="7">
        <v>1910714285.7142859</v>
      </c>
      <c r="P264" s="7">
        <v>2268714285.7142859</v>
      </c>
      <c r="Q264" s="7">
        <v>3121833333.3333335</v>
      </c>
      <c r="R264" s="7">
        <v>2618666666.666667</v>
      </c>
      <c r="S264" s="7">
        <v>2746714285.7142859</v>
      </c>
      <c r="T264" s="7">
        <v>2483000000</v>
      </c>
      <c r="U264" s="7">
        <v>2813375000</v>
      </c>
      <c r="V264" s="7">
        <v>3325500000</v>
      </c>
      <c r="W264" s="7">
        <v>3829500000</v>
      </c>
      <c r="X264" s="7">
        <v>3872666666.666666</v>
      </c>
      <c r="Y264" s="7">
        <v>3994777777.7777777</v>
      </c>
      <c r="Z264" s="7">
        <v>3216307692.3076921</v>
      </c>
      <c r="AA264" s="7">
        <v>2739444444.4444451</v>
      </c>
      <c r="AB264" s="7">
        <v>2281258064.5161295</v>
      </c>
      <c r="AC264" s="7">
        <v>1661948717.9487183</v>
      </c>
      <c r="AD264" s="7">
        <v>2269894736.8421054</v>
      </c>
      <c r="AE264" s="7">
        <v>3713614457.8313251</v>
      </c>
      <c r="AF264" s="7">
        <v>3998637681.1594205</v>
      </c>
      <c r="AG264" s="7">
        <v>3285217391.3043475</v>
      </c>
      <c r="AH264" s="7">
        <v>3378882352.9411759</v>
      </c>
      <c r="AI264" s="7">
        <v>3181921787.7094975</v>
      </c>
      <c r="AJ264" s="7">
        <v>3273237853.3568902</v>
      </c>
      <c r="AK264" s="7">
        <v>3656647744.2485809</v>
      </c>
      <c r="AL264" s="7">
        <v>3807067121.8608956</v>
      </c>
      <c r="AM264" s="7">
        <v>3597220962.0001655</v>
      </c>
      <c r="AN264" s="7">
        <v>4303281932.2936487</v>
      </c>
      <c r="AO264" s="7">
        <v>3537683046.0233064</v>
      </c>
      <c r="AP264" s="7">
        <v>3404311976.5494137</v>
      </c>
      <c r="AQ264" s="7">
        <v>3600683039.7325449</v>
      </c>
      <c r="AR264" s="7">
        <v>4094480988.1193051</v>
      </c>
      <c r="AS264" s="7">
        <v>4193845678.1703267</v>
      </c>
      <c r="AT264" s="7">
        <v>4901839731.2657137</v>
      </c>
      <c r="AU264" s="7">
        <v>6221077674.7787142</v>
      </c>
      <c r="AV264" s="7">
        <v>8331870169.1497707</v>
      </c>
      <c r="AW264" s="7">
        <v>12756858899.281174</v>
      </c>
      <c r="AX264" s="7">
        <v>14056957976.264833</v>
      </c>
      <c r="AY264" s="7">
        <v>17910858637.904797</v>
      </c>
      <c r="AZ264" s="7">
        <v>15328342303.957512</v>
      </c>
      <c r="BA264" s="7">
        <v>20265556273.581955</v>
      </c>
      <c r="BB264" s="7">
        <v>23460098339.745308</v>
      </c>
      <c r="BC264" s="7">
        <v>25503370699.201523</v>
      </c>
      <c r="BD264" s="7">
        <v>28045460442.187588</v>
      </c>
      <c r="BE264" s="7">
        <v>27150630607.203224</v>
      </c>
      <c r="BF264" s="7">
        <v>21154394545.895008</v>
      </c>
      <c r="BG264" s="7">
        <v>19551093303.337666</v>
      </c>
    </row>
    <row r="265" spans="1:59" s="7" customFormat="1" x14ac:dyDescent="0.3">
      <c r="A265" s="7" t="s">
        <v>588</v>
      </c>
      <c r="B265" s="7" t="s">
        <v>63</v>
      </c>
      <c r="C265" s="7">
        <v>1052990400</v>
      </c>
      <c r="D265" s="7">
        <v>1096646600</v>
      </c>
      <c r="E265" s="7">
        <v>1117601600</v>
      </c>
      <c r="F265" s="7">
        <v>1159511700</v>
      </c>
      <c r="G265" s="7">
        <v>1217138000</v>
      </c>
      <c r="H265" s="7">
        <v>1311435800</v>
      </c>
      <c r="I265" s="7">
        <v>1281749499.9999998</v>
      </c>
      <c r="J265" s="7">
        <v>1397002000</v>
      </c>
      <c r="K265" s="7">
        <v>1479599899.9999998</v>
      </c>
      <c r="L265" s="7">
        <v>1747998800</v>
      </c>
      <c r="M265" s="7">
        <v>1884206300.0000002</v>
      </c>
      <c r="N265" s="7">
        <v>2178716300</v>
      </c>
      <c r="O265" s="7">
        <v>2677729400</v>
      </c>
      <c r="P265" s="7">
        <v>3309353600</v>
      </c>
      <c r="Q265" s="7">
        <v>3982161400</v>
      </c>
      <c r="R265" s="7">
        <v>4371300700</v>
      </c>
      <c r="S265" s="7">
        <v>4318372000</v>
      </c>
      <c r="T265" s="7">
        <v>4364382100</v>
      </c>
      <c r="U265" s="7">
        <v>4351600500</v>
      </c>
      <c r="V265" s="7">
        <v>5177459400</v>
      </c>
      <c r="W265" s="7">
        <v>6678868200</v>
      </c>
      <c r="X265" s="7">
        <v>8011373800</v>
      </c>
      <c r="Y265" s="7">
        <v>8539700699.999999</v>
      </c>
      <c r="Z265" s="7">
        <v>7764067000</v>
      </c>
      <c r="AA265" s="7">
        <v>6352125900</v>
      </c>
      <c r="AB265" s="7">
        <v>5637259300</v>
      </c>
      <c r="AC265" s="7">
        <v>6217523700</v>
      </c>
      <c r="AD265" s="7">
        <v>6741215100</v>
      </c>
      <c r="AE265" s="7">
        <v>7814784100</v>
      </c>
      <c r="AF265" s="7">
        <v>8286322700.000001</v>
      </c>
      <c r="AG265" s="7">
        <v>8783816700</v>
      </c>
      <c r="AH265" s="7">
        <v>8641481700</v>
      </c>
      <c r="AI265" s="7">
        <v>6751472200</v>
      </c>
      <c r="AJ265" s="7">
        <v>6563813300</v>
      </c>
      <c r="AK265" s="7">
        <v>6890675000</v>
      </c>
      <c r="AL265" s="7">
        <v>7111270700</v>
      </c>
      <c r="AM265" s="7">
        <v>8553146600</v>
      </c>
      <c r="AN265" s="7">
        <v>8529571600</v>
      </c>
      <c r="AO265" s="7">
        <v>6401968200</v>
      </c>
      <c r="AP265" s="7">
        <v>6858013100</v>
      </c>
      <c r="AQ265" s="7">
        <v>6689957599.999999</v>
      </c>
      <c r="AR265" s="7">
        <v>6777384699.999999</v>
      </c>
      <c r="AS265" s="7">
        <v>6342116400</v>
      </c>
      <c r="AT265" s="7">
        <v>5727591800</v>
      </c>
      <c r="AU265" s="7">
        <v>5805598400</v>
      </c>
      <c r="AV265" s="7">
        <v>5755215199.999999</v>
      </c>
      <c r="AW265" s="7">
        <v>5443896500</v>
      </c>
      <c r="AX265" s="7">
        <v>5291950100</v>
      </c>
      <c r="AY265" s="7">
        <v>4415702800</v>
      </c>
      <c r="AZ265" s="7">
        <v>8366794000</v>
      </c>
      <c r="BA265" s="7">
        <v>10052045200</v>
      </c>
      <c r="BB265" s="7">
        <v>12071733500</v>
      </c>
      <c r="BC265" s="7">
        <v>14058378300</v>
      </c>
      <c r="BD265" s="7">
        <v>15223528900</v>
      </c>
      <c r="BE265" s="7">
        <v>15834069900</v>
      </c>
      <c r="BF265" s="7">
        <v>16072380200</v>
      </c>
      <c r="BG265" s="7">
        <v>16289212000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232"/>
  <sheetViews>
    <sheetView workbookViewId="0">
      <selection activeCell="A16" sqref="A16"/>
    </sheetView>
  </sheetViews>
  <sheetFormatPr defaultRowHeight="14.4" x14ac:dyDescent="0.3"/>
  <cols>
    <col min="1" max="1" width="10.5546875" bestFit="1" customWidth="1"/>
    <col min="2" max="2" width="45.21875" bestFit="1" customWidth="1"/>
    <col min="3" max="3" width="16" bestFit="1" customWidth="1"/>
    <col min="59" max="59" width="11" bestFit="1" customWidth="1"/>
  </cols>
  <sheetData>
    <row r="1" spans="1:59" x14ac:dyDescent="0.3">
      <c r="A1" t="s">
        <v>594</v>
      </c>
      <c r="B1" t="s">
        <v>0</v>
      </c>
      <c r="C1" t="s">
        <v>2</v>
      </c>
      <c r="D1" t="s">
        <v>4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  <c r="L1" t="s">
        <v>12</v>
      </c>
      <c r="M1" t="s">
        <v>13</v>
      </c>
      <c r="N1" t="s">
        <v>14</v>
      </c>
      <c r="O1" t="s">
        <v>15</v>
      </c>
      <c r="P1" t="s">
        <v>16</v>
      </c>
      <c r="Q1" t="s">
        <v>17</v>
      </c>
      <c r="R1" t="s">
        <v>18</v>
      </c>
      <c r="S1" t="s">
        <v>19</v>
      </c>
      <c r="T1" t="s">
        <v>20</v>
      </c>
      <c r="U1" t="s">
        <v>21</v>
      </c>
      <c r="V1" t="s">
        <v>22</v>
      </c>
      <c r="W1" t="s">
        <v>23</v>
      </c>
      <c r="X1" t="s">
        <v>24</v>
      </c>
      <c r="Y1" t="s">
        <v>25</v>
      </c>
      <c r="Z1" t="s">
        <v>26</v>
      </c>
      <c r="AA1" t="s">
        <v>27</v>
      </c>
      <c r="AB1" t="s">
        <v>28</v>
      </c>
      <c r="AC1" t="s">
        <v>29</v>
      </c>
      <c r="AD1" t="s">
        <v>30</v>
      </c>
      <c r="AE1" t="s">
        <v>31</v>
      </c>
      <c r="AF1" t="s">
        <v>32</v>
      </c>
      <c r="AG1" t="s">
        <v>33</v>
      </c>
      <c r="AH1" t="s">
        <v>34</v>
      </c>
      <c r="AI1" t="s">
        <v>35</v>
      </c>
      <c r="AJ1" t="s">
        <v>36</v>
      </c>
      <c r="AK1" t="s">
        <v>37</v>
      </c>
      <c r="AL1" t="s">
        <v>38</v>
      </c>
      <c r="AM1" t="s">
        <v>39</v>
      </c>
      <c r="AN1" t="s">
        <v>40</v>
      </c>
      <c r="AO1" t="s">
        <v>41</v>
      </c>
      <c r="AP1" t="s">
        <v>42</v>
      </c>
      <c r="AQ1" t="s">
        <v>43</v>
      </c>
      <c r="AR1" t="s">
        <v>44</v>
      </c>
      <c r="AS1" t="s">
        <v>45</v>
      </c>
      <c r="AT1" t="s">
        <v>46</v>
      </c>
      <c r="AU1" t="s">
        <v>47</v>
      </c>
      <c r="AV1" t="s">
        <v>48</v>
      </c>
      <c r="AW1" t="s">
        <v>49</v>
      </c>
      <c r="AX1" t="s">
        <v>50</v>
      </c>
      <c r="AY1" t="s">
        <v>51</v>
      </c>
      <c r="AZ1" t="s">
        <v>52</v>
      </c>
      <c r="BA1" t="s">
        <v>53</v>
      </c>
      <c r="BB1" t="s">
        <v>54</v>
      </c>
      <c r="BC1" t="s">
        <v>55</v>
      </c>
      <c r="BD1" t="s">
        <v>56</v>
      </c>
      <c r="BE1" t="s">
        <v>57</v>
      </c>
      <c r="BF1" t="s">
        <v>58</v>
      </c>
      <c r="BG1" t="s">
        <v>593</v>
      </c>
    </row>
    <row r="2" spans="1:59" x14ac:dyDescent="0.3">
      <c r="B2" t="s">
        <v>576</v>
      </c>
      <c r="C2" t="s">
        <v>590</v>
      </c>
      <c r="D2">
        <v>9396705.8350000009</v>
      </c>
      <c r="E2">
        <v>9434402.5950000007</v>
      </c>
      <c r="F2">
        <v>9818839.8739999998</v>
      </c>
      <c r="G2">
        <v>10355747.346000001</v>
      </c>
      <c r="H2">
        <v>10947007.092</v>
      </c>
      <c r="I2">
        <v>11433441.976</v>
      </c>
      <c r="J2">
        <v>12009447.002</v>
      </c>
      <c r="K2">
        <v>12389685.566</v>
      </c>
      <c r="L2">
        <v>13017193.607000001</v>
      </c>
      <c r="M2">
        <v>13797116.835999999</v>
      </c>
      <c r="N2">
        <v>14788798.313999999</v>
      </c>
      <c r="O2">
        <v>15323175.556</v>
      </c>
      <c r="P2">
        <v>15957192.522</v>
      </c>
      <c r="Q2">
        <v>16822109.477000002</v>
      </c>
      <c r="R2">
        <v>16850822.087000001</v>
      </c>
      <c r="S2">
        <v>16745791.873</v>
      </c>
      <c r="T2">
        <v>17726098.317000002</v>
      </c>
      <c r="U2">
        <v>18279804.316</v>
      </c>
      <c r="V2">
        <v>18497906.475000001</v>
      </c>
      <c r="W2">
        <v>19533547.949000001</v>
      </c>
      <c r="X2">
        <v>19324327.263999999</v>
      </c>
      <c r="Y2">
        <v>18726246.897999998</v>
      </c>
      <c r="Z2">
        <v>18562354</v>
      </c>
      <c r="AA2">
        <v>18484356.91</v>
      </c>
      <c r="AB2">
        <v>19145865.375</v>
      </c>
      <c r="AC2">
        <v>19719241.162</v>
      </c>
      <c r="AD2">
        <v>20315356.015999999</v>
      </c>
      <c r="AE2">
        <v>20817151.963</v>
      </c>
      <c r="AF2">
        <v>21565403.313000001</v>
      </c>
      <c r="AG2">
        <v>22029385.155999999</v>
      </c>
      <c r="AH2">
        <v>22149402.399</v>
      </c>
      <c r="AI2">
        <v>22403928.868999999</v>
      </c>
      <c r="AJ2">
        <v>22183417.491</v>
      </c>
      <c r="AK2">
        <v>22162174.559999999</v>
      </c>
      <c r="AL2">
        <v>22551690.634</v>
      </c>
      <c r="AM2">
        <v>23037524.129999999</v>
      </c>
      <c r="AN2">
        <v>23571556.673999999</v>
      </c>
      <c r="AO2">
        <v>23975007.348000001</v>
      </c>
      <c r="AP2">
        <v>24114192</v>
      </c>
      <c r="AQ2">
        <v>24059187</v>
      </c>
      <c r="AR2">
        <v>24689911</v>
      </c>
      <c r="AS2">
        <v>25276631</v>
      </c>
      <c r="AT2">
        <v>25646998</v>
      </c>
      <c r="AU2">
        <v>27047792</v>
      </c>
      <c r="AV2">
        <v>28393581</v>
      </c>
      <c r="AW2">
        <v>29490014</v>
      </c>
      <c r="AX2">
        <v>30568112</v>
      </c>
      <c r="AY2">
        <v>31180501</v>
      </c>
      <c r="AZ2">
        <v>32181592</v>
      </c>
      <c r="BA2">
        <v>31891899</v>
      </c>
      <c r="BB2">
        <v>33472376</v>
      </c>
      <c r="BC2">
        <v>34847501</v>
      </c>
      <c r="BD2">
        <v>35470891</v>
      </c>
      <c r="BE2">
        <v>35837591</v>
      </c>
      <c r="BF2">
        <v>36138285</v>
      </c>
      <c r="BG2">
        <f t="shared" ref="BG2:BG65" si="0">SUM(D2:BF2)</f>
        <v>1174156278.777</v>
      </c>
    </row>
    <row r="3" spans="1:59" x14ac:dyDescent="0.3">
      <c r="B3" t="s">
        <v>184</v>
      </c>
      <c r="C3" t="s">
        <v>590</v>
      </c>
      <c r="D3">
        <v>1210071.8251033477</v>
      </c>
      <c r="E3">
        <v>1041180.5050821385</v>
      </c>
      <c r="F3">
        <v>948555.16229536454</v>
      </c>
      <c r="G3">
        <v>991794.62247828674</v>
      </c>
      <c r="H3">
        <v>1046001.6129518455</v>
      </c>
      <c r="I3">
        <v>1134631.2072167944</v>
      </c>
      <c r="J3">
        <v>1230384.4550311426</v>
      </c>
      <c r="K3">
        <v>1241556.9111479064</v>
      </c>
      <c r="L3">
        <v>1376913.7918170355</v>
      </c>
      <c r="M3">
        <v>1608550.078053507</v>
      </c>
      <c r="N3">
        <v>1971531.7585444376</v>
      </c>
      <c r="O3">
        <v>2127031.6343367114</v>
      </c>
      <c r="P3">
        <v>2264146.3396292152</v>
      </c>
      <c r="Q3">
        <v>2412761.0357359373</v>
      </c>
      <c r="R3">
        <v>2434009.1669118395</v>
      </c>
      <c r="S3">
        <v>2570142.391506833</v>
      </c>
      <c r="T3">
        <v>2701949.6936312928</v>
      </c>
      <c r="U3">
        <v>2903579.162206531</v>
      </c>
      <c r="V3">
        <v>3081138.2796379328</v>
      </c>
      <c r="W3">
        <v>3203041.8859694046</v>
      </c>
      <c r="X3">
        <v>3193797.4489090848</v>
      </c>
      <c r="Y3">
        <v>3161341.9192778436</v>
      </c>
      <c r="Z3">
        <v>3279927.0097415098</v>
      </c>
      <c r="AA3">
        <v>3379308.4118406894</v>
      </c>
      <c r="AB3">
        <v>3613904.5207500239</v>
      </c>
      <c r="AC3">
        <v>3782659.9415097986</v>
      </c>
      <c r="AD3">
        <v>3913007.9855406024</v>
      </c>
      <c r="AE3">
        <v>4093944.8780517336</v>
      </c>
      <c r="AF3">
        <v>4421226.0981127098</v>
      </c>
      <c r="AG3">
        <v>4559018.5806416068</v>
      </c>
      <c r="AH3">
        <v>4703785.1316739395</v>
      </c>
      <c r="AI3">
        <v>4912997.3084103838</v>
      </c>
      <c r="AJ3">
        <v>5156986.8243968477</v>
      </c>
      <c r="AK3">
        <v>5447899.737187176</v>
      </c>
      <c r="AL3">
        <v>5758134.2538938746</v>
      </c>
      <c r="AM3">
        <v>6122092.9773115003</v>
      </c>
      <c r="AN3">
        <v>6413087.3689759206</v>
      </c>
      <c r="AO3">
        <v>6523428.282428191</v>
      </c>
      <c r="AP3">
        <v>6184239.1367358277</v>
      </c>
      <c r="AQ3">
        <v>6313362.3465276565</v>
      </c>
      <c r="AR3">
        <v>6547512.5652896725</v>
      </c>
      <c r="AS3">
        <v>6681613.4801378194</v>
      </c>
      <c r="AT3">
        <v>7132996.3231741991</v>
      </c>
      <c r="AU3">
        <v>7900304.850777776</v>
      </c>
      <c r="AV3">
        <v>8716017.4385685418</v>
      </c>
      <c r="AW3">
        <v>9373914.3029966559</v>
      </c>
      <c r="AX3">
        <v>10029012.417961083</v>
      </c>
      <c r="AY3">
        <v>10634881.153433822</v>
      </c>
      <c r="AZ3">
        <v>11224859.741230695</v>
      </c>
      <c r="BA3">
        <v>11631078.234817374</v>
      </c>
      <c r="BB3">
        <v>12584718.184775364</v>
      </c>
      <c r="BC3">
        <v>13753828.830665123</v>
      </c>
      <c r="BD3">
        <v>14109486.429615537</v>
      </c>
      <c r="BE3">
        <v>14258139.274655402</v>
      </c>
      <c r="BF3">
        <v>14272114.681544852</v>
      </c>
      <c r="BG3">
        <f t="shared" si="0"/>
        <v>291283599.59084839</v>
      </c>
    </row>
    <row r="4" spans="1:59" x14ac:dyDescent="0.3">
      <c r="B4" t="s">
        <v>398</v>
      </c>
      <c r="C4" t="s">
        <v>590</v>
      </c>
      <c r="D4">
        <v>3083748.9819999994</v>
      </c>
      <c r="E4">
        <v>3074863.8409999991</v>
      </c>
      <c r="F4">
        <v>3194551.0539999991</v>
      </c>
      <c r="G4">
        <v>3330490.4109999994</v>
      </c>
      <c r="H4">
        <v>3493998.2739999993</v>
      </c>
      <c r="I4">
        <v>3643256.1749999993</v>
      </c>
      <c r="J4">
        <v>3821399.0349999997</v>
      </c>
      <c r="K4">
        <v>3977818.5869999989</v>
      </c>
      <c r="L4">
        <v>4135118.2189999986</v>
      </c>
      <c r="M4">
        <v>4332347.8139999984</v>
      </c>
      <c r="N4">
        <v>4670617.5629999982</v>
      </c>
      <c r="O4">
        <v>4709608.7739999993</v>
      </c>
      <c r="P4">
        <v>4946342.96</v>
      </c>
      <c r="Q4">
        <v>5152241.3429999975</v>
      </c>
      <c r="R4">
        <v>4988902.1619999986</v>
      </c>
      <c r="S4">
        <v>4803931.3479999984</v>
      </c>
      <c r="T4">
        <v>5012888.0089999977</v>
      </c>
      <c r="U4">
        <v>5150899.220999998</v>
      </c>
      <c r="V4">
        <v>5307183.0939999977</v>
      </c>
      <c r="W4">
        <v>5344326.1369999982</v>
      </c>
      <c r="X4">
        <v>5166880.0069999984</v>
      </c>
      <c r="Y4">
        <v>4966192.430999998</v>
      </c>
      <c r="Z4">
        <v>4721955.5629999982</v>
      </c>
      <c r="AA4">
        <v>4751016.5379999978</v>
      </c>
      <c r="AB4">
        <v>4901231.5259999987</v>
      </c>
      <c r="AC4">
        <v>4915085.4519999987</v>
      </c>
      <c r="AD4">
        <v>4900938.1659999983</v>
      </c>
      <c r="AE4">
        <v>5120294.4389999984</v>
      </c>
      <c r="AF4">
        <v>5349225.248999998</v>
      </c>
      <c r="AG4">
        <v>5419136.6039999984</v>
      </c>
      <c r="AH4">
        <v>5259086.7219999982</v>
      </c>
      <c r="AI4">
        <v>5248166.3959999979</v>
      </c>
      <c r="AJ4">
        <v>5350974.407999998</v>
      </c>
      <c r="AK4">
        <v>5474794.3299999982</v>
      </c>
      <c r="AL4">
        <v>5551735.3239999982</v>
      </c>
      <c r="AM4">
        <v>5601089.476999999</v>
      </c>
      <c r="AN4">
        <v>5732060.0489999996</v>
      </c>
      <c r="AO4">
        <v>5864534.091</v>
      </c>
      <c r="AP4">
        <v>5908065.0479999995</v>
      </c>
      <c r="AQ4">
        <v>6020572.2749999994</v>
      </c>
      <c r="AR4">
        <v>6228582.8500000006</v>
      </c>
      <c r="AS4">
        <v>6124249.3659999995</v>
      </c>
      <c r="AT4">
        <v>6161201.7250000015</v>
      </c>
      <c r="AU4">
        <v>6229363.9210000001</v>
      </c>
      <c r="AV4">
        <v>6308857.1470000008</v>
      </c>
      <c r="AW4">
        <v>6347727.347000001</v>
      </c>
      <c r="AX4">
        <v>6241758.381000001</v>
      </c>
      <c r="AY4">
        <v>6344115.352</v>
      </c>
      <c r="AZ4">
        <v>6175789.051</v>
      </c>
      <c r="BA4">
        <v>5800746.6260000002</v>
      </c>
      <c r="BB4">
        <v>5930811.449</v>
      </c>
      <c r="BC4">
        <v>5827237.034</v>
      </c>
      <c r="BD4">
        <v>5637370.7749999994</v>
      </c>
      <c r="BE4">
        <v>5676780.0240000002</v>
      </c>
      <c r="BF4">
        <v>5792048.5020000003</v>
      </c>
      <c r="BG4">
        <f t="shared" si="0"/>
        <v>283224206.64799988</v>
      </c>
    </row>
    <row r="5" spans="1:59" x14ac:dyDescent="0.3">
      <c r="A5">
        <v>1</v>
      </c>
      <c r="B5" t="s">
        <v>560</v>
      </c>
      <c r="C5" t="s">
        <v>590</v>
      </c>
      <c r="D5">
        <v>2890696.1</v>
      </c>
      <c r="E5">
        <v>2880505.5070000002</v>
      </c>
      <c r="F5">
        <v>2987207.8730000001</v>
      </c>
      <c r="G5">
        <v>3119230.8739999998</v>
      </c>
      <c r="H5">
        <v>3255995.3059999999</v>
      </c>
      <c r="I5">
        <v>3390922.571</v>
      </c>
      <c r="J5">
        <v>3561878.111</v>
      </c>
      <c r="K5">
        <v>3695708.943</v>
      </c>
      <c r="L5">
        <v>3831354.94</v>
      </c>
      <c r="M5">
        <v>4024748.8530000001</v>
      </c>
      <c r="N5">
        <v>4328904.5010000002</v>
      </c>
      <c r="O5">
        <v>4356770.034</v>
      </c>
      <c r="P5">
        <v>4564952.9579999996</v>
      </c>
      <c r="Q5">
        <v>4770194.9479999999</v>
      </c>
      <c r="R5">
        <v>4598487.6730000004</v>
      </c>
      <c r="S5">
        <v>4406329.5389999999</v>
      </c>
      <c r="T5">
        <v>4613100.6679999996</v>
      </c>
      <c r="U5">
        <v>4742292.7450000001</v>
      </c>
      <c r="V5">
        <v>4890861.25</v>
      </c>
      <c r="W5">
        <v>4901796.2439999999</v>
      </c>
      <c r="X5">
        <v>4723209.6770000001</v>
      </c>
      <c r="Y5">
        <v>4535800.3080000002</v>
      </c>
      <c r="Z5">
        <v>4306748.4869999997</v>
      </c>
      <c r="AA5">
        <v>4341878.3470000001</v>
      </c>
      <c r="AB5">
        <v>4475192.1320000002</v>
      </c>
      <c r="AC5">
        <v>4492555.3770000003</v>
      </c>
      <c r="AD5">
        <v>4495463.3080000002</v>
      </c>
      <c r="AE5">
        <v>4688373.1770000001</v>
      </c>
      <c r="AF5">
        <v>4892526.068</v>
      </c>
      <c r="AG5">
        <v>4955081.4210000001</v>
      </c>
      <c r="AH5">
        <v>4823403.1179999998</v>
      </c>
      <c r="AI5">
        <v>4820847.2189999996</v>
      </c>
      <c r="AJ5">
        <v>4909533.6140000001</v>
      </c>
      <c r="AK5">
        <v>5028674.4440000001</v>
      </c>
      <c r="AL5">
        <v>5094354.0810000002</v>
      </c>
      <c r="AM5">
        <v>5132919.92</v>
      </c>
      <c r="AN5">
        <v>5252112.0880000005</v>
      </c>
      <c r="AO5">
        <v>5368715.3540000003</v>
      </c>
      <c r="AP5">
        <v>5401010.6229999997</v>
      </c>
      <c r="AQ5">
        <v>5504669.3789999997</v>
      </c>
      <c r="AR5">
        <v>5693684.8940000003</v>
      </c>
      <c r="AS5">
        <v>5595794.3289999999</v>
      </c>
      <c r="AT5">
        <v>5641309.1330000004</v>
      </c>
      <c r="AU5">
        <v>5675701.926</v>
      </c>
      <c r="AV5">
        <v>5756075.2319999998</v>
      </c>
      <c r="AW5">
        <v>5789727.2910000002</v>
      </c>
      <c r="AX5">
        <v>5697285.8880000003</v>
      </c>
      <c r="AY5">
        <v>5789030.5609999998</v>
      </c>
      <c r="AZ5">
        <v>5614110.9939999999</v>
      </c>
      <c r="BA5">
        <v>5263505.4570000004</v>
      </c>
      <c r="BB5">
        <v>5395532.125</v>
      </c>
      <c r="BC5">
        <v>5289680.5029999996</v>
      </c>
      <c r="BD5">
        <v>5119436.3609999996</v>
      </c>
      <c r="BE5">
        <v>5159160.9720000001</v>
      </c>
      <c r="BF5">
        <v>5254279.2850000001</v>
      </c>
      <c r="BG5">
        <f t="shared" si="0"/>
        <v>259789322.73099995</v>
      </c>
    </row>
    <row r="6" spans="1:59" x14ac:dyDescent="0.3">
      <c r="A6">
        <v>2</v>
      </c>
      <c r="B6" t="s">
        <v>204</v>
      </c>
      <c r="C6" t="s">
        <v>590</v>
      </c>
      <c r="D6">
        <v>2359594.8861625651</v>
      </c>
      <c r="E6">
        <v>2445945.664488059</v>
      </c>
      <c r="F6">
        <v>2587255.9107004376</v>
      </c>
      <c r="G6">
        <v>2763661.2575785844</v>
      </c>
      <c r="H6">
        <v>2879590.411154354</v>
      </c>
      <c r="I6">
        <v>2977005.8082510256</v>
      </c>
      <c r="J6">
        <v>3066068.1973739616</v>
      </c>
      <c r="K6">
        <v>3135494.7841705824</v>
      </c>
      <c r="L6">
        <v>3317198.6808828134</v>
      </c>
      <c r="M6">
        <v>3520600.6586312945</v>
      </c>
      <c r="N6">
        <v>3753440.7558991499</v>
      </c>
      <c r="O6">
        <v>3846741.984889355</v>
      </c>
      <c r="P6">
        <v>3999496.0598120205</v>
      </c>
      <c r="Q6">
        <v>4203895.4116469175</v>
      </c>
      <c r="R6">
        <v>4142868.5847343332</v>
      </c>
      <c r="S6">
        <v>4065317.5548587833</v>
      </c>
      <c r="T6">
        <v>4331569.6840215782</v>
      </c>
      <c r="U6">
        <v>4315907.794070824</v>
      </c>
      <c r="V6">
        <v>4457560.8876254102</v>
      </c>
      <c r="W6">
        <v>4647643.7655948764</v>
      </c>
      <c r="X6">
        <v>4518359.1496431921</v>
      </c>
      <c r="Y6">
        <v>4266013.1164665213</v>
      </c>
      <c r="Z6">
        <v>4171917.1050012019</v>
      </c>
      <c r="AA6">
        <v>4111986.3506523366</v>
      </c>
      <c r="AB6">
        <v>4084428.6968583907</v>
      </c>
      <c r="AC6">
        <v>4189511.4072443857</v>
      </c>
      <c r="AD6">
        <v>4179574.0289771254</v>
      </c>
      <c r="AE6">
        <v>4258989.9406080078</v>
      </c>
      <c r="AF6">
        <v>4202996.7360378038</v>
      </c>
      <c r="AG6">
        <v>4323273.8172715446</v>
      </c>
      <c r="AH6">
        <v>4100786.6708069551</v>
      </c>
      <c r="AI6">
        <v>4112588.9308295459</v>
      </c>
      <c r="AJ6">
        <v>3994290.7510000011</v>
      </c>
      <c r="AK6">
        <v>3938794.3730000006</v>
      </c>
      <c r="AL6">
        <v>3884988.4820000012</v>
      </c>
      <c r="AM6">
        <v>3947855.53</v>
      </c>
      <c r="AN6">
        <v>4055918.3530000015</v>
      </c>
      <c r="AO6">
        <v>3963003.9070000006</v>
      </c>
      <c r="AP6">
        <v>3968801.4340000008</v>
      </c>
      <c r="AQ6">
        <v>3896092.1579999998</v>
      </c>
      <c r="AR6">
        <v>3911984.9359999998</v>
      </c>
      <c r="AS6">
        <v>3997697.3939999989</v>
      </c>
      <c r="AT6">
        <v>3973997.5729999999</v>
      </c>
      <c r="AU6">
        <v>4047102.8850000007</v>
      </c>
      <c r="AV6">
        <v>4056134.7060000002</v>
      </c>
      <c r="AW6">
        <v>4039746.8829999994</v>
      </c>
      <c r="AX6">
        <v>4071767.1270000003</v>
      </c>
      <c r="AY6">
        <v>4003410.58</v>
      </c>
      <c r="AZ6">
        <v>3915303.571</v>
      </c>
      <c r="BA6">
        <v>3601566.0520000001</v>
      </c>
      <c r="BB6">
        <v>3709775.5549999997</v>
      </c>
      <c r="BC6">
        <v>3568090.0089999996</v>
      </c>
      <c r="BD6">
        <v>3494155.9549999996</v>
      </c>
      <c r="BE6">
        <v>3421472.3479999988</v>
      </c>
      <c r="BF6">
        <v>3241844.3529999997</v>
      </c>
      <c r="BG6">
        <f t="shared" si="0"/>
        <v>210041079.60794395</v>
      </c>
    </row>
    <row r="7" spans="1:59" x14ac:dyDescent="0.3">
      <c r="A7">
        <v>3</v>
      </c>
      <c r="B7" t="s">
        <v>138</v>
      </c>
      <c r="C7" t="s">
        <v>590</v>
      </c>
      <c r="D7">
        <v>780726.30200000003</v>
      </c>
      <c r="E7">
        <v>552066.85</v>
      </c>
      <c r="F7">
        <v>440359.02899999998</v>
      </c>
      <c r="G7">
        <v>436695.696</v>
      </c>
      <c r="H7">
        <v>436923.05</v>
      </c>
      <c r="I7">
        <v>475972.93300000002</v>
      </c>
      <c r="J7">
        <v>522789.522</v>
      </c>
      <c r="K7">
        <v>433234.04800000001</v>
      </c>
      <c r="L7">
        <v>468928.62599999999</v>
      </c>
      <c r="M7">
        <v>577237.13800000004</v>
      </c>
      <c r="N7">
        <v>771617.47400000005</v>
      </c>
      <c r="O7">
        <v>876633.02</v>
      </c>
      <c r="P7">
        <v>931575.68099999998</v>
      </c>
      <c r="Q7">
        <v>968542.70799999998</v>
      </c>
      <c r="R7">
        <v>988014.478</v>
      </c>
      <c r="S7">
        <v>1145607.47</v>
      </c>
      <c r="T7">
        <v>1196193.7350000001</v>
      </c>
      <c r="U7">
        <v>1310310.7749999999</v>
      </c>
      <c r="V7">
        <v>1462168.5789999999</v>
      </c>
      <c r="W7">
        <v>1494859.8840000001</v>
      </c>
      <c r="X7">
        <v>1467192.3689999999</v>
      </c>
      <c r="Y7">
        <v>1451501.2760000001</v>
      </c>
      <c r="Z7">
        <v>1580260.6470000001</v>
      </c>
      <c r="AA7">
        <v>1667029.2009999999</v>
      </c>
      <c r="AB7">
        <v>1814908.31</v>
      </c>
      <c r="AC7">
        <v>1966553.4280000001</v>
      </c>
      <c r="AD7">
        <v>2068969.071</v>
      </c>
      <c r="AE7">
        <v>2209708.531</v>
      </c>
      <c r="AF7">
        <v>2369501.7230000002</v>
      </c>
      <c r="AG7">
        <v>2408540.605</v>
      </c>
      <c r="AH7">
        <v>2442431.0189999999</v>
      </c>
      <c r="AI7">
        <v>2565594.548</v>
      </c>
      <c r="AJ7">
        <v>2690455.898</v>
      </c>
      <c r="AK7">
        <v>2878694.0090000001</v>
      </c>
      <c r="AL7">
        <v>3058241.33</v>
      </c>
      <c r="AM7">
        <v>3320285.15</v>
      </c>
      <c r="AN7">
        <v>3463089.1310000001</v>
      </c>
      <c r="AO7">
        <v>3469510.048</v>
      </c>
      <c r="AP7">
        <v>3324344.5189999999</v>
      </c>
      <c r="AQ7">
        <v>3318055.6140000001</v>
      </c>
      <c r="AR7">
        <v>3405179.8670000001</v>
      </c>
      <c r="AS7">
        <v>3487566.3560000001</v>
      </c>
      <c r="AT7">
        <v>3850269.3259999999</v>
      </c>
      <c r="AU7">
        <v>4540417.0609999998</v>
      </c>
      <c r="AV7">
        <v>5233538.733</v>
      </c>
      <c r="AW7">
        <v>5896957.7050000001</v>
      </c>
      <c r="AX7">
        <v>6529291.5180000002</v>
      </c>
      <c r="AY7">
        <v>7030797.7719999999</v>
      </c>
      <c r="AZ7">
        <v>7553070.2470000004</v>
      </c>
      <c r="BA7">
        <v>8001008.9649999999</v>
      </c>
      <c r="BB7">
        <v>8776040.4159999993</v>
      </c>
      <c r="BC7">
        <v>9733538.1199999992</v>
      </c>
      <c r="BD7">
        <v>10028573.938999999</v>
      </c>
      <c r="BE7">
        <v>10258007.128</v>
      </c>
      <c r="BF7">
        <v>10291926.878</v>
      </c>
      <c r="BG7">
        <f t="shared" si="0"/>
        <v>170421507.456</v>
      </c>
    </row>
    <row r="8" spans="1:59" x14ac:dyDescent="0.3">
      <c r="B8" t="s">
        <v>188</v>
      </c>
      <c r="C8" t="s">
        <v>590</v>
      </c>
      <c r="AJ8">
        <v>7644380.699468689</v>
      </c>
      <c r="AK8">
        <v>7275289.9619181408</v>
      </c>
      <c r="AL8">
        <v>6816598.1733988123</v>
      </c>
      <c r="AM8">
        <v>6775802.7845395627</v>
      </c>
      <c r="AN8">
        <v>6822776.1521671722</v>
      </c>
      <c r="AO8">
        <v>6568968.2011725148</v>
      </c>
      <c r="AP8">
        <v>6552558.9861454712</v>
      </c>
      <c r="AQ8">
        <v>6506503.6165613346</v>
      </c>
      <c r="AR8">
        <v>6557163.7827828815</v>
      </c>
      <c r="AS8">
        <v>6640964.4186947355</v>
      </c>
      <c r="AT8">
        <v>6628475.2033775141</v>
      </c>
      <c r="AU8">
        <v>6820399.7217481863</v>
      </c>
      <c r="AV8">
        <v>6864186.0074587464</v>
      </c>
      <c r="AW8">
        <v>6866418.0752821863</v>
      </c>
      <c r="AX8">
        <v>7002692.168360143</v>
      </c>
      <c r="AY8">
        <v>6971910.5631852858</v>
      </c>
      <c r="AZ8">
        <v>6959492.2813496161</v>
      </c>
      <c r="BA8">
        <v>6390990.5357878497</v>
      </c>
      <c r="BB8">
        <v>6703823.2849167138</v>
      </c>
      <c r="BC8">
        <v>6682339.1432784777</v>
      </c>
      <c r="BD8">
        <v>6685250.9402908012</v>
      </c>
      <c r="BE8">
        <v>6551568.9808610762</v>
      </c>
      <c r="BF8">
        <v>6245991.8570744004</v>
      </c>
      <c r="BG8">
        <f t="shared" si="0"/>
        <v>155534545.53982031</v>
      </c>
    </row>
    <row r="9" spans="1:59" x14ac:dyDescent="0.3">
      <c r="B9" t="s">
        <v>364</v>
      </c>
      <c r="C9" t="s">
        <v>590</v>
      </c>
      <c r="D9">
        <v>102252.50527532607</v>
      </c>
      <c r="E9">
        <v>107498.48104197175</v>
      </c>
      <c r="F9">
        <v>118397.6376872196</v>
      </c>
      <c r="G9">
        <v>135940.47413204465</v>
      </c>
      <c r="H9">
        <v>158237.70539754999</v>
      </c>
      <c r="I9">
        <v>188222.05766867631</v>
      </c>
      <c r="J9">
        <v>214211.6754617923</v>
      </c>
      <c r="K9">
        <v>228041.01337005579</v>
      </c>
      <c r="L9">
        <v>272067.46259418805</v>
      </c>
      <c r="M9">
        <v>306981.95548831334</v>
      </c>
      <c r="N9">
        <v>324061.37121798843</v>
      </c>
      <c r="O9">
        <v>363832.63954727043</v>
      </c>
      <c r="P9">
        <v>390544.9044406325</v>
      </c>
      <c r="Q9">
        <v>461976.91958323604</v>
      </c>
      <c r="R9">
        <v>468359.69092551165</v>
      </c>
      <c r="S9">
        <v>462031.94347411778</v>
      </c>
      <c r="T9">
        <v>545550.8733137314</v>
      </c>
      <c r="U9">
        <v>574566.80510534008</v>
      </c>
      <c r="V9">
        <v>605684.64952862903</v>
      </c>
      <c r="W9">
        <v>637209.67074444261</v>
      </c>
      <c r="X9">
        <v>646347.30489019433</v>
      </c>
      <c r="Y9">
        <v>627866.61407273251</v>
      </c>
      <c r="Z9">
        <v>634634.55265117995</v>
      </c>
      <c r="AA9">
        <v>677289.07286266214</v>
      </c>
      <c r="AB9">
        <v>725247.89615513897</v>
      </c>
      <c r="AC9">
        <v>767990.45459203178</v>
      </c>
      <c r="AD9">
        <v>819048.95707084355</v>
      </c>
      <c r="AE9">
        <v>830537.9454869394</v>
      </c>
      <c r="AF9">
        <v>887318.93261744629</v>
      </c>
      <c r="AG9">
        <v>916881.43505847966</v>
      </c>
      <c r="AH9">
        <v>913726.73198126291</v>
      </c>
      <c r="AI9">
        <v>999941.83247407957</v>
      </c>
      <c r="AJ9">
        <v>1062834.1397518453</v>
      </c>
      <c r="AK9">
        <v>1158095.1679056112</v>
      </c>
      <c r="AL9">
        <v>1211915.8697066831</v>
      </c>
      <c r="AM9">
        <v>1186766.2833143608</v>
      </c>
      <c r="AN9">
        <v>1187235.8205165514</v>
      </c>
      <c r="AO9">
        <v>1153542.8579999995</v>
      </c>
      <c r="AP9">
        <v>1267747.9059999995</v>
      </c>
      <c r="AQ9">
        <v>1353489.7</v>
      </c>
      <c r="AR9">
        <v>1473033.9</v>
      </c>
      <c r="AS9">
        <v>1496924.4049999991</v>
      </c>
      <c r="AT9">
        <v>1515868.1269999996</v>
      </c>
      <c r="AU9">
        <v>1615889.2189999998</v>
      </c>
      <c r="AV9">
        <v>1747453.844999999</v>
      </c>
      <c r="AW9">
        <v>1833500</v>
      </c>
      <c r="AX9">
        <v>1941947.858</v>
      </c>
      <c r="AY9">
        <v>1928295.6169999999</v>
      </c>
      <c r="AZ9">
        <v>2086820.0270000002</v>
      </c>
      <c r="BA9">
        <v>2184057.8659999999</v>
      </c>
      <c r="BB9">
        <v>2271079.443</v>
      </c>
      <c r="BC9">
        <v>2297742.2000000002</v>
      </c>
      <c r="BD9">
        <v>2468881.09</v>
      </c>
      <c r="BE9">
        <v>2445353.6179999998</v>
      </c>
      <c r="BF9">
        <v>2593273.8930243012</v>
      </c>
      <c r="BG9">
        <f t="shared" si="0"/>
        <v>55594251.019130386</v>
      </c>
    </row>
    <row r="10" spans="1:59" x14ac:dyDescent="0.3">
      <c r="B10" t="s">
        <v>326</v>
      </c>
      <c r="C10" t="s">
        <v>590</v>
      </c>
      <c r="D10">
        <v>291252.55441555515</v>
      </c>
      <c r="E10">
        <v>297789.60831017926</v>
      </c>
      <c r="F10">
        <v>315874.46469974902</v>
      </c>
      <c r="G10">
        <v>316108.99177366693</v>
      </c>
      <c r="H10">
        <v>342186.16880216065</v>
      </c>
      <c r="I10">
        <v>354400.18990572769</v>
      </c>
      <c r="J10">
        <v>372972.50056884758</v>
      </c>
      <c r="K10">
        <v>400427.05882511334</v>
      </c>
      <c r="L10">
        <v>427248.76624699711</v>
      </c>
      <c r="M10">
        <v>462308.70247174433</v>
      </c>
      <c r="N10">
        <v>510025.65538412565</v>
      </c>
      <c r="O10">
        <v>537867.36944495433</v>
      </c>
      <c r="P10">
        <v>564421.04592521756</v>
      </c>
      <c r="Q10">
        <v>616084.00992256741</v>
      </c>
      <c r="R10">
        <v>651795.41024153132</v>
      </c>
      <c r="S10">
        <v>663905.19709002355</v>
      </c>
      <c r="T10">
        <v>695391.38742649741</v>
      </c>
      <c r="U10">
        <v>727231.22969983181</v>
      </c>
      <c r="V10">
        <v>783435.829096862</v>
      </c>
      <c r="W10">
        <v>838732.10141395614</v>
      </c>
      <c r="X10">
        <v>881401.13825915195</v>
      </c>
      <c r="Y10">
        <v>872563.56248960935</v>
      </c>
      <c r="Z10">
        <v>895502.54390996322</v>
      </c>
      <c r="AA10">
        <v>859240.19109989074</v>
      </c>
      <c r="AB10">
        <v>865058.69612423563</v>
      </c>
      <c r="AC10">
        <v>890060.02673428005</v>
      </c>
      <c r="AD10">
        <v>923999.44471697544</v>
      </c>
      <c r="AE10">
        <v>970270.31947568059</v>
      </c>
      <c r="AF10">
        <v>993454.14177876746</v>
      </c>
      <c r="AG10">
        <v>1051772.8625472807</v>
      </c>
      <c r="AH10">
        <v>1012610.8496602876</v>
      </c>
      <c r="AI10">
        <v>1031335.2645629466</v>
      </c>
      <c r="AJ10">
        <v>1051596.7860755832</v>
      </c>
      <c r="AK10">
        <v>1089708.0976643781</v>
      </c>
      <c r="AL10">
        <v>1129594.7115605804</v>
      </c>
      <c r="AM10">
        <v>1140823.4056097402</v>
      </c>
      <c r="AN10">
        <v>1196088.5292212646</v>
      </c>
      <c r="AO10">
        <v>1262083.624640455</v>
      </c>
      <c r="AP10">
        <v>1340747.7537167016</v>
      </c>
      <c r="AQ10">
        <v>1365147.9254721841</v>
      </c>
      <c r="AR10">
        <v>1357198.1440704593</v>
      </c>
      <c r="AS10">
        <v>1389064.2622172623</v>
      </c>
      <c r="AT10">
        <v>1405749.1264606768</v>
      </c>
      <c r="AU10">
        <v>1440172.1265470795</v>
      </c>
      <c r="AV10">
        <v>1449766.9469841802</v>
      </c>
      <c r="AW10">
        <v>1526838.1423338642</v>
      </c>
      <c r="AX10">
        <v>1572705.7013202228</v>
      </c>
      <c r="AY10">
        <v>1600704.8611915607</v>
      </c>
      <c r="AZ10">
        <v>1681713.7291643841</v>
      </c>
      <c r="BA10">
        <v>1645895.0511633521</v>
      </c>
      <c r="BB10">
        <v>1732851.3679563804</v>
      </c>
      <c r="BC10">
        <v>1768915.685270386</v>
      </c>
      <c r="BD10">
        <v>1847427.2202279668</v>
      </c>
      <c r="BE10">
        <v>1874741.5765756534</v>
      </c>
      <c r="BF10">
        <v>1912531.5040178578</v>
      </c>
      <c r="BG10">
        <f t="shared" si="0"/>
        <v>55198793.562486552</v>
      </c>
    </row>
    <row r="11" spans="1:59" x14ac:dyDescent="0.3">
      <c r="A11">
        <v>4</v>
      </c>
      <c r="B11" t="s">
        <v>296</v>
      </c>
      <c r="C11" t="s">
        <v>590</v>
      </c>
      <c r="D11">
        <v>232781.16</v>
      </c>
      <c r="E11">
        <v>283118.06900000002</v>
      </c>
      <c r="F11">
        <v>293220.65399999998</v>
      </c>
      <c r="G11">
        <v>325222.56300000002</v>
      </c>
      <c r="H11">
        <v>359318.32900000003</v>
      </c>
      <c r="I11">
        <v>386919.83799999999</v>
      </c>
      <c r="J11">
        <v>419743.15500000003</v>
      </c>
      <c r="K11">
        <v>489881.864</v>
      </c>
      <c r="L11">
        <v>562565.47100000002</v>
      </c>
      <c r="M11">
        <v>653958.11199999996</v>
      </c>
      <c r="N11">
        <v>768823.22</v>
      </c>
      <c r="O11">
        <v>797543.16399999999</v>
      </c>
      <c r="P11">
        <v>853373.23899999994</v>
      </c>
      <c r="Q11">
        <v>915748.90899999999</v>
      </c>
      <c r="R11">
        <v>915873.58700000006</v>
      </c>
      <c r="S11">
        <v>870072.75699999998</v>
      </c>
      <c r="T11">
        <v>908902.62</v>
      </c>
      <c r="U11">
        <v>935213.34499999997</v>
      </c>
      <c r="V11">
        <v>903886.16399999999</v>
      </c>
      <c r="W11">
        <v>955620.2</v>
      </c>
      <c r="X11">
        <v>947571.13500000001</v>
      </c>
      <c r="Y11">
        <v>929606.50199999998</v>
      </c>
      <c r="Z11">
        <v>900200.82900000003</v>
      </c>
      <c r="AA11">
        <v>883838.67500000005</v>
      </c>
      <c r="AB11">
        <v>940130.79200000002</v>
      </c>
      <c r="AC11">
        <v>915396.87699999998</v>
      </c>
      <c r="AD11">
        <v>915334.53799999994</v>
      </c>
      <c r="AE11">
        <v>905734.33200000005</v>
      </c>
      <c r="AF11">
        <v>989081.57499999995</v>
      </c>
      <c r="AG11">
        <v>1025549.89</v>
      </c>
      <c r="AH11">
        <v>1096179.977</v>
      </c>
      <c r="AI11">
        <v>1099381.2679999999</v>
      </c>
      <c r="AJ11">
        <v>1123847.4920000001</v>
      </c>
      <c r="AK11">
        <v>1109887.223</v>
      </c>
      <c r="AL11">
        <v>1173315.3219999999</v>
      </c>
      <c r="AM11">
        <v>1183447.243</v>
      </c>
      <c r="AN11">
        <v>1204690.1740000001</v>
      </c>
      <c r="AO11">
        <v>1200788.486</v>
      </c>
      <c r="AP11">
        <v>1157829.581</v>
      </c>
      <c r="AQ11">
        <v>1196516.4310000001</v>
      </c>
      <c r="AR11">
        <v>1220527.9469999999</v>
      </c>
      <c r="AS11">
        <v>1203377.388</v>
      </c>
      <c r="AT11">
        <v>1220047.57</v>
      </c>
      <c r="AU11">
        <v>1242093.574</v>
      </c>
      <c r="AV11">
        <v>1266009.7479999999</v>
      </c>
      <c r="AW11">
        <v>1239255.3160000001</v>
      </c>
      <c r="AX11">
        <v>1231495.9439999999</v>
      </c>
      <c r="AY11">
        <v>1252229.162</v>
      </c>
      <c r="AZ11">
        <v>1210135.669</v>
      </c>
      <c r="BA11">
        <v>1103869.676</v>
      </c>
      <c r="BB11">
        <v>1171624.835</v>
      </c>
      <c r="BC11">
        <v>1191074.6029999999</v>
      </c>
      <c r="BD11">
        <v>1230168.49</v>
      </c>
      <c r="BE11">
        <v>1246515.976</v>
      </c>
      <c r="BF11">
        <v>1214048.358</v>
      </c>
      <c r="BG11">
        <f t="shared" si="0"/>
        <v>51972589.017999999</v>
      </c>
    </row>
    <row r="12" spans="1:59" x14ac:dyDescent="0.3">
      <c r="B12" t="s">
        <v>130</v>
      </c>
      <c r="C12" t="s">
        <v>590</v>
      </c>
      <c r="D12">
        <v>466533.4095728689</v>
      </c>
      <c r="E12">
        <v>491649.84607434063</v>
      </c>
      <c r="F12">
        <v>526298.90589668509</v>
      </c>
      <c r="G12">
        <v>569115.73916845757</v>
      </c>
      <c r="H12">
        <v>611356.77640071418</v>
      </c>
      <c r="I12">
        <v>630347.38281511504</v>
      </c>
      <c r="J12">
        <v>650420.2725260132</v>
      </c>
      <c r="K12">
        <v>676656.31243765447</v>
      </c>
      <c r="L12">
        <v>722506.73780650541</v>
      </c>
      <c r="M12">
        <v>776524.93662478426</v>
      </c>
      <c r="N12">
        <v>808071.0955675157</v>
      </c>
      <c r="O12">
        <v>832585.07880541985</v>
      </c>
      <c r="P12">
        <v>869398.70522075891</v>
      </c>
      <c r="Q12">
        <v>905753.82738240948</v>
      </c>
      <c r="R12">
        <v>935124.75684252579</v>
      </c>
      <c r="S12">
        <v>997763.90191911056</v>
      </c>
      <c r="T12">
        <v>1056884.2934208766</v>
      </c>
      <c r="U12">
        <v>1100015.6819364585</v>
      </c>
      <c r="V12">
        <v>1156662.2830462307</v>
      </c>
      <c r="W12">
        <v>1168855.2973274589</v>
      </c>
      <c r="X12">
        <v>1200252.175815501</v>
      </c>
      <c r="Y12">
        <v>1127030.1127904081</v>
      </c>
      <c r="Z12">
        <v>1155830.5776558185</v>
      </c>
      <c r="AA12">
        <v>1166616.0905071192</v>
      </c>
      <c r="AB12">
        <v>1165133.9488498471</v>
      </c>
      <c r="AC12">
        <v>1186219.8130747082</v>
      </c>
      <c r="AD12">
        <v>1207582.9124297067</v>
      </c>
      <c r="AE12">
        <v>1241032.3971697264</v>
      </c>
      <c r="AF12">
        <v>1198460.8103592296</v>
      </c>
      <c r="AG12">
        <v>1164222.2717872804</v>
      </c>
      <c r="AH12">
        <v>998302.37784495368</v>
      </c>
      <c r="AI12">
        <v>910237.57246789779</v>
      </c>
      <c r="AJ12">
        <v>869420.03099999996</v>
      </c>
      <c r="AK12">
        <v>862779.09400000004</v>
      </c>
      <c r="AL12">
        <v>809460.91399999999</v>
      </c>
      <c r="AM12">
        <v>829141.70299999998</v>
      </c>
      <c r="AN12">
        <v>841616.83699999994</v>
      </c>
      <c r="AO12">
        <v>819783.51900000009</v>
      </c>
      <c r="AP12">
        <v>772365.54200000002</v>
      </c>
      <c r="AQ12">
        <v>730323.38699999999</v>
      </c>
      <c r="AR12">
        <v>716172.43400000001</v>
      </c>
      <c r="AS12">
        <v>735427.85100000002</v>
      </c>
      <c r="AT12">
        <v>723609.11</v>
      </c>
      <c r="AU12">
        <v>747044.90700000001</v>
      </c>
      <c r="AV12">
        <v>737158.67500000005</v>
      </c>
      <c r="AW12">
        <v>741020.02599999995</v>
      </c>
      <c r="AX12">
        <v>767081.39500000014</v>
      </c>
      <c r="AY12">
        <v>767136.4</v>
      </c>
      <c r="AZ12">
        <v>751518.64699999988</v>
      </c>
      <c r="BA12">
        <v>682828.40300000005</v>
      </c>
      <c r="BB12">
        <v>712993.1449999999</v>
      </c>
      <c r="BC12">
        <v>715087.00199999998</v>
      </c>
      <c r="BD12">
        <v>676033.45200000016</v>
      </c>
      <c r="BE12">
        <v>658046.81699999992</v>
      </c>
      <c r="BF12">
        <v>636385.84799999988</v>
      </c>
      <c r="BG12">
        <f t="shared" si="0"/>
        <v>46975881.440544106</v>
      </c>
    </row>
    <row r="13" spans="1:59" x14ac:dyDescent="0.3">
      <c r="B13" t="s">
        <v>466</v>
      </c>
      <c r="C13" t="s">
        <v>590</v>
      </c>
      <c r="D13">
        <v>139487.69173944226</v>
      </c>
      <c r="E13">
        <v>150116.4946225592</v>
      </c>
      <c r="F13">
        <v>165280.30300603303</v>
      </c>
      <c r="G13">
        <v>178494.69146974714</v>
      </c>
      <c r="H13">
        <v>175458.95357943443</v>
      </c>
      <c r="I13">
        <v>192549.8602805332</v>
      </c>
      <c r="J13">
        <v>198885.47501975202</v>
      </c>
      <c r="K13">
        <v>201136.23656832945</v>
      </c>
      <c r="L13">
        <v>219942.18636677397</v>
      </c>
      <c r="M13">
        <v>223580.60751472233</v>
      </c>
      <c r="N13">
        <v>228245.82236086461</v>
      </c>
      <c r="O13">
        <v>237639.34348389346</v>
      </c>
      <c r="P13">
        <v>245637.66200000001</v>
      </c>
      <c r="Q13">
        <v>254691.48500000002</v>
      </c>
      <c r="R13">
        <v>263356.60600000003</v>
      </c>
      <c r="S13">
        <v>285677.63500000001</v>
      </c>
      <c r="T13">
        <v>297283.69</v>
      </c>
      <c r="U13">
        <v>314921.96000000002</v>
      </c>
      <c r="V13">
        <v>321225.533</v>
      </c>
      <c r="W13">
        <v>338423.76300000004</v>
      </c>
      <c r="X13">
        <v>359501.67900000006</v>
      </c>
      <c r="Y13">
        <v>387715.57700000005</v>
      </c>
      <c r="Z13">
        <v>402746.61</v>
      </c>
      <c r="AA13">
        <v>435192.22600000002</v>
      </c>
      <c r="AB13">
        <v>447627.02299999999</v>
      </c>
      <c r="AC13">
        <v>492357.08900000004</v>
      </c>
      <c r="AD13">
        <v>526174.16300000006</v>
      </c>
      <c r="AE13">
        <v>562132.76500000001</v>
      </c>
      <c r="AF13">
        <v>606881.16599999997</v>
      </c>
      <c r="AG13">
        <v>660778.73199999996</v>
      </c>
      <c r="AH13">
        <v>710671.93400000012</v>
      </c>
      <c r="AI13">
        <v>750290.20199999982</v>
      </c>
      <c r="AJ13">
        <v>797983.20400000003</v>
      </c>
      <c r="AK13">
        <v>827348.54</v>
      </c>
      <c r="AL13">
        <v>877469.09600000025</v>
      </c>
      <c r="AM13">
        <v>928543.07200000016</v>
      </c>
      <c r="AN13">
        <v>1012117.6690000001</v>
      </c>
      <c r="AO13">
        <v>1049678.75</v>
      </c>
      <c r="AP13">
        <v>1069733.5729999999</v>
      </c>
      <c r="AQ13">
        <v>1134852.159</v>
      </c>
      <c r="AR13">
        <v>1181100.3629999999</v>
      </c>
      <c r="AS13">
        <v>1197268.1659999997</v>
      </c>
      <c r="AT13">
        <v>1217814.3669999999</v>
      </c>
      <c r="AU13">
        <v>1270164.4590000003</v>
      </c>
      <c r="AV13">
        <v>1340519.5210000002</v>
      </c>
      <c r="AW13">
        <v>1416188.0660000001</v>
      </c>
      <c r="AX13">
        <v>1510675.6550000003</v>
      </c>
      <c r="AY13">
        <v>1629299.4380000003</v>
      </c>
      <c r="AZ13">
        <v>1798062.112</v>
      </c>
      <c r="BA13">
        <v>1976769.69</v>
      </c>
      <c r="BB13">
        <v>1969230.3380000002</v>
      </c>
      <c r="BC13">
        <v>2101777.7200000002</v>
      </c>
      <c r="BD13">
        <v>2284078.9580000001</v>
      </c>
      <c r="BE13">
        <v>2302942.0059999991</v>
      </c>
      <c r="BF13">
        <v>2516434.7459999998</v>
      </c>
      <c r="BG13">
        <f t="shared" si="0"/>
        <v>44384156.834012084</v>
      </c>
    </row>
    <row r="14" spans="1:59" x14ac:dyDescent="0.3">
      <c r="A14">
        <v>5</v>
      </c>
      <c r="B14" t="s">
        <v>276</v>
      </c>
      <c r="C14" t="s">
        <v>590</v>
      </c>
      <c r="D14">
        <v>120581.961</v>
      </c>
      <c r="E14">
        <v>130402.18700000001</v>
      </c>
      <c r="F14">
        <v>143467.70800000001</v>
      </c>
      <c r="G14">
        <v>154083.67300000001</v>
      </c>
      <c r="H14">
        <v>150647.69399999999</v>
      </c>
      <c r="I14">
        <v>165972.087</v>
      </c>
      <c r="J14">
        <v>171765.94699999999</v>
      </c>
      <c r="K14">
        <v>172238.99</v>
      </c>
      <c r="L14">
        <v>187336.02900000001</v>
      </c>
      <c r="M14">
        <v>190724.337</v>
      </c>
      <c r="N14">
        <v>195143.07199999999</v>
      </c>
      <c r="O14">
        <v>205869.04699999999</v>
      </c>
      <c r="P14">
        <v>217849.136</v>
      </c>
      <c r="Q14">
        <v>224343.39300000001</v>
      </c>
      <c r="R14">
        <v>231992.755</v>
      </c>
      <c r="S14">
        <v>252201.592</v>
      </c>
      <c r="T14">
        <v>263785.64500000002</v>
      </c>
      <c r="U14">
        <v>279051.36599999998</v>
      </c>
      <c r="V14">
        <v>283096.06699999998</v>
      </c>
      <c r="W14">
        <v>296891.321</v>
      </c>
      <c r="X14">
        <v>314016.21100000001</v>
      </c>
      <c r="Y14">
        <v>338838.13400000002</v>
      </c>
      <c r="Z14">
        <v>349637.44900000002</v>
      </c>
      <c r="AA14">
        <v>378669.08799999999</v>
      </c>
      <c r="AB14">
        <v>388118.94699999999</v>
      </c>
      <c r="AC14">
        <v>426673.78499999997</v>
      </c>
      <c r="AD14">
        <v>457571.92700000003</v>
      </c>
      <c r="AE14">
        <v>488481.07</v>
      </c>
      <c r="AF14">
        <v>527563.95600000001</v>
      </c>
      <c r="AG14">
        <v>579008.299</v>
      </c>
      <c r="AH14">
        <v>619154.61499999999</v>
      </c>
      <c r="AI14">
        <v>658189.82999999996</v>
      </c>
      <c r="AJ14">
        <v>699087.88100000005</v>
      </c>
      <c r="AK14">
        <v>723697.11800000002</v>
      </c>
      <c r="AL14">
        <v>764730.848</v>
      </c>
      <c r="AM14">
        <v>811562.10499999998</v>
      </c>
      <c r="AN14">
        <v>882324.20400000003</v>
      </c>
      <c r="AO14">
        <v>917685.08499999996</v>
      </c>
      <c r="AP14">
        <v>936221.77</v>
      </c>
      <c r="AQ14">
        <v>995766.51599999995</v>
      </c>
      <c r="AR14">
        <v>1031853.463</v>
      </c>
      <c r="AS14">
        <v>1041152.975</v>
      </c>
      <c r="AT14">
        <v>1054258.8330000001</v>
      </c>
      <c r="AU14">
        <v>1099597.621</v>
      </c>
      <c r="AV14">
        <v>1154320.2620000001</v>
      </c>
      <c r="AW14">
        <v>1222563.132</v>
      </c>
      <c r="AX14">
        <v>1303717.5090000001</v>
      </c>
      <c r="AY14">
        <v>1407607.2860000001</v>
      </c>
      <c r="AZ14">
        <v>1568379.567</v>
      </c>
      <c r="BA14">
        <v>1738645.7109999999</v>
      </c>
      <c r="BB14">
        <v>1719690.9879999999</v>
      </c>
      <c r="BC14">
        <v>1841776.419</v>
      </c>
      <c r="BD14">
        <v>2018503.817</v>
      </c>
      <c r="BE14">
        <v>2034752.294</v>
      </c>
      <c r="BF14">
        <v>2238377.1370000001</v>
      </c>
      <c r="BG14">
        <f t="shared" si="0"/>
        <v>38769639.859000005</v>
      </c>
    </row>
    <row r="15" spans="1:59" x14ac:dyDescent="0.3">
      <c r="A15">
        <v>6</v>
      </c>
      <c r="B15" t="s">
        <v>462</v>
      </c>
      <c r="C15" t="s">
        <v>590</v>
      </c>
      <c r="AJ15">
        <v>2078668.2860000001</v>
      </c>
      <c r="AK15">
        <v>1938445.8729999999</v>
      </c>
      <c r="AL15">
        <v>1698378.3840000001</v>
      </c>
      <c r="AM15">
        <v>1631473.969</v>
      </c>
      <c r="AN15">
        <v>1612966.62</v>
      </c>
      <c r="AO15">
        <v>1526011.0490000001</v>
      </c>
      <c r="AP15">
        <v>1495505.2760000001</v>
      </c>
      <c r="AQ15">
        <v>1531130.1810000001</v>
      </c>
      <c r="AR15">
        <v>1557899.281</v>
      </c>
      <c r="AS15">
        <v>1557506.912</v>
      </c>
      <c r="AT15">
        <v>1557085.2069999999</v>
      </c>
      <c r="AU15">
        <v>1604242.827</v>
      </c>
      <c r="AV15">
        <v>1602115.9669999999</v>
      </c>
      <c r="AW15">
        <v>1615089.8130000001</v>
      </c>
      <c r="AX15">
        <v>1669262.4040000001</v>
      </c>
      <c r="AY15">
        <v>1666886.1880000001</v>
      </c>
      <c r="AZ15">
        <v>1714978.8929999999</v>
      </c>
      <c r="BA15">
        <v>1574045.0819999999</v>
      </c>
      <c r="BB15">
        <v>1670531.186</v>
      </c>
      <c r="BC15">
        <v>1763405.2949999999</v>
      </c>
      <c r="BD15">
        <v>1830830.4240000001</v>
      </c>
      <c r="BE15">
        <v>1778561.0060000001</v>
      </c>
      <c r="BF15">
        <v>1705345.6839999999</v>
      </c>
      <c r="BG15">
        <f t="shared" si="0"/>
        <v>38380365.806999996</v>
      </c>
    </row>
    <row r="16" spans="1:59" x14ac:dyDescent="0.3">
      <c r="A16">
        <v>7</v>
      </c>
      <c r="B16" t="s">
        <v>220</v>
      </c>
      <c r="C16" t="s">
        <v>590</v>
      </c>
      <c r="D16">
        <v>584299.78</v>
      </c>
      <c r="E16">
        <v>588938.53500000003</v>
      </c>
      <c r="F16">
        <v>593360.93700000003</v>
      </c>
      <c r="G16">
        <v>603822.88800000004</v>
      </c>
      <c r="H16">
        <v>608355.30000000005</v>
      </c>
      <c r="I16">
        <v>622619.93000000005</v>
      </c>
      <c r="J16">
        <v>618564.228</v>
      </c>
      <c r="K16">
        <v>592517.527</v>
      </c>
      <c r="L16">
        <v>606969.174</v>
      </c>
      <c r="M16">
        <v>628857.49699999997</v>
      </c>
      <c r="N16">
        <v>653063.36399999994</v>
      </c>
      <c r="O16">
        <v>660863.07299999997</v>
      </c>
      <c r="P16">
        <v>648486.94799999997</v>
      </c>
      <c r="Q16">
        <v>660034.33100000001</v>
      </c>
      <c r="R16">
        <v>617607.14099999995</v>
      </c>
      <c r="S16">
        <v>603643.20499999996</v>
      </c>
      <c r="T16">
        <v>598912.77500000002</v>
      </c>
      <c r="U16">
        <v>604746.97199999995</v>
      </c>
      <c r="V16">
        <v>605084.33600000001</v>
      </c>
      <c r="W16">
        <v>644893.28799999994</v>
      </c>
      <c r="X16">
        <v>579290.65800000005</v>
      </c>
      <c r="Y16">
        <v>560819.97900000005</v>
      </c>
      <c r="Z16">
        <v>548520.86100000003</v>
      </c>
      <c r="AA16">
        <v>545741.27500000002</v>
      </c>
      <c r="AB16">
        <v>529335.11699999997</v>
      </c>
      <c r="AC16">
        <v>559855.55799999996</v>
      </c>
      <c r="AD16">
        <v>568777.36899999995</v>
      </c>
      <c r="AE16">
        <v>571868.65</v>
      </c>
      <c r="AF16">
        <v>570464.18900000001</v>
      </c>
      <c r="AG16">
        <v>581721.87899999996</v>
      </c>
      <c r="AH16">
        <v>555924.53399999999</v>
      </c>
      <c r="AI16">
        <v>566830.19200000004</v>
      </c>
      <c r="AJ16">
        <v>556280.23300000001</v>
      </c>
      <c r="AK16">
        <v>545711.93900000001</v>
      </c>
      <c r="AL16">
        <v>546738.69900000002</v>
      </c>
      <c r="AM16">
        <v>538117.58200000005</v>
      </c>
      <c r="AN16">
        <v>551436.12600000005</v>
      </c>
      <c r="AO16">
        <v>527343.93599999999</v>
      </c>
      <c r="AP16">
        <v>531905.68400000001</v>
      </c>
      <c r="AQ16">
        <v>530937.59600000002</v>
      </c>
      <c r="AR16">
        <v>541784.58200000005</v>
      </c>
      <c r="AS16">
        <v>545862.28599999996</v>
      </c>
      <c r="AT16">
        <v>528642.054</v>
      </c>
      <c r="AU16">
        <v>540006.08700000006</v>
      </c>
      <c r="AV16">
        <v>539239.68400000001</v>
      </c>
      <c r="AW16">
        <v>542580.321</v>
      </c>
      <c r="AX16">
        <v>541458.21900000004</v>
      </c>
      <c r="AY16">
        <v>528425.701</v>
      </c>
      <c r="AZ16">
        <v>520688.33100000001</v>
      </c>
      <c r="BA16">
        <v>471719.21299999999</v>
      </c>
      <c r="BB16">
        <v>493207.83299999998</v>
      </c>
      <c r="BC16">
        <v>447828.70799999998</v>
      </c>
      <c r="BD16">
        <v>468572.92700000003</v>
      </c>
      <c r="BE16">
        <v>458250.32199999999</v>
      </c>
      <c r="BF16">
        <v>419820.16200000001</v>
      </c>
      <c r="BG16">
        <f t="shared" si="0"/>
        <v>31001349.715000004</v>
      </c>
    </row>
    <row r="17" spans="1:59" x14ac:dyDescent="0.3">
      <c r="B17" t="s">
        <v>492</v>
      </c>
      <c r="C17" t="s">
        <v>590</v>
      </c>
      <c r="D17">
        <v>126086.80853996283</v>
      </c>
      <c r="E17">
        <v>131878.75430747421</v>
      </c>
      <c r="F17">
        <v>136503.80403244955</v>
      </c>
      <c r="G17">
        <v>143107.05279729984</v>
      </c>
      <c r="H17">
        <v>157082.70382391839</v>
      </c>
      <c r="I17">
        <v>174355.17516718069</v>
      </c>
      <c r="J17">
        <v>177902.73232022554</v>
      </c>
      <c r="K17">
        <v>184956.89895718297</v>
      </c>
      <c r="L17">
        <v>189021.88574745084</v>
      </c>
      <c r="M17">
        <v>205192.49253950483</v>
      </c>
      <c r="N17">
        <v>226258.2070506087</v>
      </c>
      <c r="O17">
        <v>260423.45316881139</v>
      </c>
      <c r="P17">
        <v>274572.73411185888</v>
      </c>
      <c r="Q17">
        <v>291761.91186486918</v>
      </c>
      <c r="R17">
        <v>309676.9210734528</v>
      </c>
      <c r="S17">
        <v>300695.22208730865</v>
      </c>
      <c r="T17">
        <v>316295.0150632431</v>
      </c>
      <c r="U17">
        <v>318915.45272849221</v>
      </c>
      <c r="V17">
        <v>324275.43886195577</v>
      </c>
      <c r="W17">
        <v>365707.38723111094</v>
      </c>
      <c r="X17">
        <v>378496.90969956975</v>
      </c>
      <c r="Y17">
        <v>404131.78782537807</v>
      </c>
      <c r="Z17">
        <v>426457.61895629112</v>
      </c>
      <c r="AA17">
        <v>433261.82357571577</v>
      </c>
      <c r="AB17">
        <v>464893.18618833652</v>
      </c>
      <c r="AC17">
        <v>476651.65576862224</v>
      </c>
      <c r="AD17">
        <v>482696.52901913959</v>
      </c>
      <c r="AE17">
        <v>475233.49277081015</v>
      </c>
      <c r="AF17">
        <v>505904.52453451836</v>
      </c>
      <c r="AG17">
        <v>481497.97656429559</v>
      </c>
      <c r="AH17">
        <v>438830.25361436995</v>
      </c>
      <c r="AI17">
        <v>453466.8308598838</v>
      </c>
      <c r="AJ17">
        <v>437483.80720278266</v>
      </c>
      <c r="AK17">
        <v>458492.82228605507</v>
      </c>
      <c r="AL17">
        <v>466742.12481875252</v>
      </c>
      <c r="AM17">
        <v>500758.62881921796</v>
      </c>
      <c r="AN17">
        <v>511091.678739255</v>
      </c>
      <c r="AO17">
        <v>532827.73609523394</v>
      </c>
      <c r="AP17">
        <v>519714.27754390077</v>
      </c>
      <c r="AQ17">
        <v>523849.71887700044</v>
      </c>
      <c r="AR17">
        <v>564526.61585709557</v>
      </c>
      <c r="AS17">
        <v>573267.68746627064</v>
      </c>
      <c r="AT17">
        <v>571035.21555592213</v>
      </c>
      <c r="AU17">
        <v>625891.82632811426</v>
      </c>
      <c r="AV17">
        <v>690781.60273387807</v>
      </c>
      <c r="AW17">
        <v>663129.30970171897</v>
      </c>
      <c r="AX17">
        <v>695990.70385802432</v>
      </c>
      <c r="AY17">
        <v>721088.42704252084</v>
      </c>
      <c r="AZ17">
        <v>754971.64913789125</v>
      </c>
      <c r="BA17">
        <v>743994.40334322629</v>
      </c>
      <c r="BB17">
        <v>746611.91186829482</v>
      </c>
      <c r="BC17">
        <v>757777.97369517852</v>
      </c>
      <c r="BD17">
        <v>767551.980068843</v>
      </c>
      <c r="BE17">
        <v>784109.18228525261</v>
      </c>
      <c r="BF17">
        <v>822819.03407424269</v>
      </c>
      <c r="BG17">
        <f t="shared" si="0"/>
        <v>24470700.958249971</v>
      </c>
    </row>
    <row r="18" spans="1:59" x14ac:dyDescent="0.3">
      <c r="A18">
        <v>8</v>
      </c>
      <c r="B18" t="s">
        <v>128</v>
      </c>
      <c r="C18" t="s">
        <v>590</v>
      </c>
      <c r="D18">
        <v>192895.201</v>
      </c>
      <c r="E18">
        <v>194182.318</v>
      </c>
      <c r="F18">
        <v>207185.5</v>
      </c>
      <c r="G18">
        <v>211109.19</v>
      </c>
      <c r="H18">
        <v>237801.283</v>
      </c>
      <c r="I18">
        <v>252153.921</v>
      </c>
      <c r="J18">
        <v>259319.239</v>
      </c>
      <c r="K18">
        <v>281896.95799999998</v>
      </c>
      <c r="L18">
        <v>303539.592</v>
      </c>
      <c r="M18">
        <v>307400.94300000003</v>
      </c>
      <c r="N18">
        <v>341485.70799999998</v>
      </c>
      <c r="O18">
        <v>352607.71899999998</v>
      </c>
      <c r="P18">
        <v>381136.97899999999</v>
      </c>
      <c r="Q18">
        <v>381621.02299999999</v>
      </c>
      <c r="R18">
        <v>389970.78200000001</v>
      </c>
      <c r="S18">
        <v>397143.43400000001</v>
      </c>
      <c r="T18">
        <v>399317.96500000003</v>
      </c>
      <c r="U18">
        <v>408151.76799999998</v>
      </c>
      <c r="V18">
        <v>415896.47200000001</v>
      </c>
      <c r="W18">
        <v>442067.85100000002</v>
      </c>
      <c r="X18">
        <v>443233.95699999999</v>
      </c>
      <c r="Y18">
        <v>430003.42099999997</v>
      </c>
      <c r="Z18">
        <v>414811.04</v>
      </c>
      <c r="AA18">
        <v>408687.15</v>
      </c>
      <c r="AB18">
        <v>425595.68699999998</v>
      </c>
      <c r="AC18">
        <v>422079.03399999999</v>
      </c>
      <c r="AD18">
        <v>405053.15299999999</v>
      </c>
      <c r="AE18">
        <v>431349.21</v>
      </c>
      <c r="AF18">
        <v>456053.78899999999</v>
      </c>
      <c r="AG18">
        <v>463274.11200000002</v>
      </c>
      <c r="AH18">
        <v>435181.22499999998</v>
      </c>
      <c r="AI18">
        <v>426780.12800000003</v>
      </c>
      <c r="AJ18">
        <v>440978.75199999998</v>
      </c>
      <c r="AK18">
        <v>445580.837</v>
      </c>
      <c r="AL18">
        <v>456849.52799999999</v>
      </c>
      <c r="AM18">
        <v>467637.842</v>
      </c>
      <c r="AN18">
        <v>479419.913</v>
      </c>
      <c r="AO18">
        <v>495294.35600000003</v>
      </c>
      <c r="AP18">
        <v>506533.71100000001</v>
      </c>
      <c r="AQ18">
        <v>515389.516</v>
      </c>
      <c r="AR18">
        <v>534380.90899999999</v>
      </c>
      <c r="AS18">
        <v>527926.98899999994</v>
      </c>
      <c r="AT18">
        <v>519335.20799999998</v>
      </c>
      <c r="AU18">
        <v>553100.94400000002</v>
      </c>
      <c r="AV18">
        <v>552198.86199999996</v>
      </c>
      <c r="AW18">
        <v>557417.00300000003</v>
      </c>
      <c r="AX18">
        <v>543819.76699999999</v>
      </c>
      <c r="AY18">
        <v>554355.05799999996</v>
      </c>
      <c r="AZ18">
        <v>561028.99800000002</v>
      </c>
      <c r="BA18">
        <v>536764.45900000003</v>
      </c>
      <c r="BB18">
        <v>534670.60199999996</v>
      </c>
      <c r="BC18">
        <v>537112.82400000002</v>
      </c>
      <c r="BD18">
        <v>517457.70400000003</v>
      </c>
      <c r="BE18">
        <v>517160.67700000003</v>
      </c>
      <c r="BF18">
        <v>537193.49800000002</v>
      </c>
      <c r="BG18">
        <f t="shared" si="0"/>
        <v>23410593.708999999</v>
      </c>
    </row>
    <row r="19" spans="1:59" x14ac:dyDescent="0.3">
      <c r="B19" t="s">
        <v>212</v>
      </c>
      <c r="C19" t="s">
        <v>590</v>
      </c>
      <c r="D19">
        <v>271218.65399999998</v>
      </c>
      <c r="E19">
        <v>281211.22899999999</v>
      </c>
      <c r="F19">
        <v>298706.48599999998</v>
      </c>
      <c r="G19">
        <v>334019.696</v>
      </c>
      <c r="H19">
        <v>345303.05499999999</v>
      </c>
      <c r="I19">
        <v>351852.31699999998</v>
      </c>
      <c r="J19">
        <v>347235.56400000001</v>
      </c>
      <c r="K19">
        <v>372009.81599999999</v>
      </c>
      <c r="L19">
        <v>384631.63</v>
      </c>
      <c r="M19">
        <v>413259.89899999998</v>
      </c>
      <c r="N19">
        <v>439013.24</v>
      </c>
      <c r="O19">
        <v>462434.36900000001</v>
      </c>
      <c r="P19">
        <v>480729.03200000001</v>
      </c>
      <c r="Q19">
        <v>516599.62599999999</v>
      </c>
      <c r="R19">
        <v>499071.36599999998</v>
      </c>
      <c r="S19">
        <v>446919.29200000002</v>
      </c>
      <c r="T19">
        <v>505602.29300000001</v>
      </c>
      <c r="U19">
        <v>480857.37699999998</v>
      </c>
      <c r="V19">
        <v>505858.98300000001</v>
      </c>
      <c r="W19">
        <v>529155.43400000001</v>
      </c>
      <c r="X19">
        <v>505363.93800000002</v>
      </c>
      <c r="Y19">
        <v>454700.66600000003</v>
      </c>
      <c r="Z19">
        <v>436893.71399999998</v>
      </c>
      <c r="AA19">
        <v>422603.41499999998</v>
      </c>
      <c r="AB19">
        <v>405342.84600000002</v>
      </c>
      <c r="AC19">
        <v>400880.10700000002</v>
      </c>
      <c r="AD19">
        <v>385614.386</v>
      </c>
      <c r="AE19">
        <v>377491.98100000003</v>
      </c>
      <c r="AF19">
        <v>372207.83399999997</v>
      </c>
      <c r="AG19">
        <v>390649.17700000003</v>
      </c>
      <c r="AH19">
        <v>375691.484</v>
      </c>
      <c r="AI19">
        <v>390689.51400000002</v>
      </c>
      <c r="AJ19">
        <v>365893.26</v>
      </c>
      <c r="AK19">
        <v>359916.05</v>
      </c>
      <c r="AL19">
        <v>338119.402</v>
      </c>
      <c r="AM19">
        <v>349160.739</v>
      </c>
      <c r="AN19">
        <v>375306.44900000002</v>
      </c>
      <c r="AO19">
        <v>351562.62400000001</v>
      </c>
      <c r="AP19">
        <v>377444.31</v>
      </c>
      <c r="AQ19">
        <v>368918.53499999997</v>
      </c>
      <c r="AR19">
        <v>362226.26</v>
      </c>
      <c r="AS19">
        <v>377535.98499999999</v>
      </c>
      <c r="AT19">
        <v>375075.42800000001</v>
      </c>
      <c r="AU19">
        <v>380689.60499999998</v>
      </c>
      <c r="AV19">
        <v>383758.88400000002</v>
      </c>
      <c r="AW19">
        <v>385368.69699999999</v>
      </c>
      <c r="AX19">
        <v>375764.82400000002</v>
      </c>
      <c r="AY19">
        <v>369142.22200000001</v>
      </c>
      <c r="AZ19">
        <v>366325.96600000001</v>
      </c>
      <c r="BA19">
        <v>351899.98800000001</v>
      </c>
      <c r="BB19">
        <v>353033.09100000001</v>
      </c>
      <c r="BC19">
        <v>331804.82799999998</v>
      </c>
      <c r="BD19">
        <v>333227.62400000001</v>
      </c>
      <c r="BE19">
        <v>334096.70299999998</v>
      </c>
      <c r="BF19">
        <v>303275.56800000003</v>
      </c>
      <c r="BG19">
        <f t="shared" si="0"/>
        <v>21453365.462000012</v>
      </c>
    </row>
    <row r="20" spans="1:59" x14ac:dyDescent="0.3">
      <c r="B20" t="s">
        <v>290</v>
      </c>
      <c r="C20" t="s">
        <v>590</v>
      </c>
      <c r="D20">
        <v>109357.274</v>
      </c>
      <c r="E20">
        <v>124549.655</v>
      </c>
      <c r="F20">
        <v>146456.31299999999</v>
      </c>
      <c r="G20">
        <v>164780.31200000001</v>
      </c>
      <c r="H20">
        <v>175957.32800000001</v>
      </c>
      <c r="I20">
        <v>189767.25</v>
      </c>
      <c r="J20">
        <v>214248.14199999999</v>
      </c>
      <c r="K20">
        <v>234427.64300000001</v>
      </c>
      <c r="L20">
        <v>249495.34599999999</v>
      </c>
      <c r="M20">
        <v>270008.54399999999</v>
      </c>
      <c r="N20">
        <v>296740.97399999999</v>
      </c>
      <c r="O20">
        <v>311588.65700000001</v>
      </c>
      <c r="P20">
        <v>328970.23700000002</v>
      </c>
      <c r="Q20">
        <v>354320.20799999998</v>
      </c>
      <c r="R20">
        <v>359406.337</v>
      </c>
      <c r="S20">
        <v>342310.783</v>
      </c>
      <c r="T20">
        <v>367312.38900000002</v>
      </c>
      <c r="U20">
        <v>356175.71</v>
      </c>
      <c r="V20">
        <v>373234.59399999998</v>
      </c>
      <c r="W20">
        <v>387466.22100000002</v>
      </c>
      <c r="X20">
        <v>388969.69099999999</v>
      </c>
      <c r="Y20">
        <v>378020.02899999998</v>
      </c>
      <c r="Z20">
        <v>369681.27100000001</v>
      </c>
      <c r="AA20">
        <v>361364.51500000001</v>
      </c>
      <c r="AB20">
        <v>367649.75300000003</v>
      </c>
      <c r="AC20">
        <v>372134.49400000001</v>
      </c>
      <c r="AD20">
        <v>366454.31099999999</v>
      </c>
      <c r="AE20">
        <v>383670.87599999999</v>
      </c>
      <c r="AF20">
        <v>389780.098</v>
      </c>
      <c r="AG20">
        <v>408907.17</v>
      </c>
      <c r="AH20">
        <v>417550.28899999999</v>
      </c>
      <c r="AI20">
        <v>423894.19900000002</v>
      </c>
      <c r="AJ20">
        <v>420535.22700000001</v>
      </c>
      <c r="AK20">
        <v>411917.777</v>
      </c>
      <c r="AL20">
        <v>407378.03100000002</v>
      </c>
      <c r="AM20">
        <v>430483.79800000001</v>
      </c>
      <c r="AN20">
        <v>425830.375</v>
      </c>
      <c r="AO20">
        <v>430487.46500000003</v>
      </c>
      <c r="AP20">
        <v>440153.67700000003</v>
      </c>
      <c r="AQ20">
        <v>441998.17800000001</v>
      </c>
      <c r="AR20">
        <v>450564.29</v>
      </c>
      <c r="AS20">
        <v>450347.93699999998</v>
      </c>
      <c r="AT20">
        <v>452610.47600000002</v>
      </c>
      <c r="AU20">
        <v>468349.24</v>
      </c>
      <c r="AV20">
        <v>473970.75099999999</v>
      </c>
      <c r="AW20">
        <v>473384.03100000002</v>
      </c>
      <c r="AX20">
        <v>469346.66399999999</v>
      </c>
      <c r="AY20">
        <v>462676.391</v>
      </c>
      <c r="AZ20">
        <v>447186.98300000001</v>
      </c>
      <c r="BA20">
        <v>401591.505</v>
      </c>
      <c r="BB20">
        <v>405361.18099999998</v>
      </c>
      <c r="BC20">
        <v>397994.17800000001</v>
      </c>
      <c r="BD20">
        <v>369468.58500000002</v>
      </c>
      <c r="BE20">
        <v>345317.723</v>
      </c>
      <c r="BF20">
        <v>320411.45899999997</v>
      </c>
      <c r="BG20">
        <f t="shared" si="0"/>
        <v>19782016.534999996</v>
      </c>
    </row>
    <row r="21" spans="1:59" x14ac:dyDescent="0.3">
      <c r="B21" t="s">
        <v>168</v>
      </c>
      <c r="C21" t="s">
        <v>590</v>
      </c>
      <c r="AI21">
        <v>929973.20200000005</v>
      </c>
      <c r="AJ21">
        <v>891975.74800000002</v>
      </c>
      <c r="AK21">
        <v>877645.11199999996</v>
      </c>
      <c r="AL21">
        <v>865558.68</v>
      </c>
      <c r="AM21">
        <v>864110.21499999997</v>
      </c>
      <c r="AN21">
        <v>889614.2</v>
      </c>
      <c r="AO21">
        <v>862276.71499999997</v>
      </c>
      <c r="AP21">
        <v>855364.42</v>
      </c>
      <c r="AQ21">
        <v>822460.429</v>
      </c>
      <c r="AR21">
        <v>829977.77899999998</v>
      </c>
      <c r="AS21">
        <v>853662.93200000003</v>
      </c>
      <c r="AT21">
        <v>829724.75600000005</v>
      </c>
      <c r="AU21">
        <v>822812.46100000001</v>
      </c>
      <c r="AV21">
        <v>816802.24800000002</v>
      </c>
      <c r="AW21">
        <v>797180.13100000005</v>
      </c>
      <c r="AX21">
        <v>816472.21799999999</v>
      </c>
      <c r="AY21">
        <v>780546.61899999995</v>
      </c>
      <c r="AZ21">
        <v>780564.95400000003</v>
      </c>
      <c r="BA21">
        <v>722263.321</v>
      </c>
      <c r="BB21">
        <v>758859.98100000003</v>
      </c>
      <c r="BC21">
        <v>732497.91799999995</v>
      </c>
      <c r="BD21">
        <v>739861.25399999996</v>
      </c>
      <c r="BE21">
        <v>757312.50699999998</v>
      </c>
      <c r="BF21">
        <v>719883.43799999997</v>
      </c>
      <c r="BG21">
        <f t="shared" si="0"/>
        <v>19617401.238000005</v>
      </c>
    </row>
    <row r="22" spans="1:59" x14ac:dyDescent="0.3">
      <c r="B22" t="s">
        <v>438</v>
      </c>
      <c r="C22" t="s">
        <v>590</v>
      </c>
      <c r="D22">
        <v>199767.15900000001</v>
      </c>
      <c r="E22">
        <v>207434.856</v>
      </c>
      <c r="F22">
        <v>216815.04199999999</v>
      </c>
      <c r="G22">
        <v>231219.01800000001</v>
      </c>
      <c r="H22">
        <v>243114.766</v>
      </c>
      <c r="I22">
        <v>247221.80600000001</v>
      </c>
      <c r="J22">
        <v>252678.302</v>
      </c>
      <c r="K22">
        <v>259282.56899999999</v>
      </c>
      <c r="L22">
        <v>276073.76199999999</v>
      </c>
      <c r="M22">
        <v>293653.36</v>
      </c>
      <c r="N22">
        <v>304441.674</v>
      </c>
      <c r="O22">
        <v>313246.141</v>
      </c>
      <c r="P22">
        <v>329952.99300000002</v>
      </c>
      <c r="Q22">
        <v>336128.22100000002</v>
      </c>
      <c r="R22">
        <v>346876.19799999997</v>
      </c>
      <c r="S22">
        <v>375559.47200000001</v>
      </c>
      <c r="T22">
        <v>399035.60600000003</v>
      </c>
      <c r="U22">
        <v>419024.42300000001</v>
      </c>
      <c r="V22">
        <v>432056.94099999999</v>
      </c>
      <c r="W22">
        <v>442489.55599999998</v>
      </c>
      <c r="X22">
        <v>464575.897</v>
      </c>
      <c r="Y22">
        <v>410062.27500000002</v>
      </c>
      <c r="Z22">
        <v>422211.04599999997</v>
      </c>
      <c r="AA22">
        <v>422339.391</v>
      </c>
      <c r="AB22">
        <v>433894.10800000001</v>
      </c>
      <c r="AC22">
        <v>445899.86599999998</v>
      </c>
      <c r="AD22">
        <v>453369.54499999998</v>
      </c>
      <c r="AE22">
        <v>465353.30099999998</v>
      </c>
      <c r="AF22">
        <v>445976.87300000002</v>
      </c>
      <c r="AG22">
        <v>423787.85600000003</v>
      </c>
      <c r="AH22">
        <v>368423.49</v>
      </c>
      <c r="AI22">
        <v>361643.20699999999</v>
      </c>
      <c r="AJ22">
        <v>354745.58</v>
      </c>
      <c r="AK22">
        <v>353253.11099999998</v>
      </c>
      <c r="AL22">
        <v>333972.02500000002</v>
      </c>
      <c r="AM22">
        <v>344213.95600000001</v>
      </c>
      <c r="AN22">
        <v>355754.005</v>
      </c>
      <c r="AO22">
        <v>349523.772</v>
      </c>
      <c r="AP22">
        <v>325431.58199999999</v>
      </c>
      <c r="AQ22">
        <v>315721.36599999998</v>
      </c>
      <c r="AR22">
        <v>299289.53899999999</v>
      </c>
      <c r="AS22">
        <v>301284.38699999999</v>
      </c>
      <c r="AT22">
        <v>294834.13400000002</v>
      </c>
      <c r="AU22">
        <v>302252.47499999998</v>
      </c>
      <c r="AV22">
        <v>304416.005</v>
      </c>
      <c r="AW22">
        <v>302538.50099999999</v>
      </c>
      <c r="AX22">
        <v>318940.99200000003</v>
      </c>
      <c r="AY22">
        <v>314272.90100000001</v>
      </c>
      <c r="AZ22">
        <v>314848.62</v>
      </c>
      <c r="BA22">
        <v>297617.38699999999</v>
      </c>
      <c r="BB22">
        <v>316264.08199999999</v>
      </c>
      <c r="BC22">
        <v>316997.48200000002</v>
      </c>
      <c r="BD22">
        <v>299931.26400000002</v>
      </c>
      <c r="BE22">
        <v>302278.14399999997</v>
      </c>
      <c r="BF22">
        <v>285739.97399999999</v>
      </c>
      <c r="BG22">
        <f t="shared" si="0"/>
        <v>18547730.004000001</v>
      </c>
    </row>
    <row r="23" spans="1:59" x14ac:dyDescent="0.3">
      <c r="A23">
        <v>9</v>
      </c>
      <c r="B23" t="s">
        <v>584</v>
      </c>
      <c r="C23" t="s">
        <v>590</v>
      </c>
      <c r="D23">
        <v>97934.569000000003</v>
      </c>
      <c r="E23">
        <v>102213.958</v>
      </c>
      <c r="F23">
        <v>105767.281</v>
      </c>
      <c r="G23">
        <v>109826.65</v>
      </c>
      <c r="H23">
        <v>119657.87699999999</v>
      </c>
      <c r="I23">
        <v>128260.659</v>
      </c>
      <c r="J23">
        <v>128356.001</v>
      </c>
      <c r="K23">
        <v>133885.837</v>
      </c>
      <c r="L23">
        <v>138084.552</v>
      </c>
      <c r="M23">
        <v>143280.69099999999</v>
      </c>
      <c r="N23">
        <v>149763.94699999999</v>
      </c>
      <c r="O23">
        <v>168568.323</v>
      </c>
      <c r="P23">
        <v>171725.61</v>
      </c>
      <c r="Q23">
        <v>173533.44099999999</v>
      </c>
      <c r="R23">
        <v>176734.73199999999</v>
      </c>
      <c r="S23">
        <v>185201.83499999999</v>
      </c>
      <c r="T23">
        <v>193115.22099999999</v>
      </c>
      <c r="U23">
        <v>199950.50899999999</v>
      </c>
      <c r="V23">
        <v>202099.37100000001</v>
      </c>
      <c r="W23">
        <v>218908.899</v>
      </c>
      <c r="X23">
        <v>228454.1</v>
      </c>
      <c r="Y23">
        <v>257368.39499999999</v>
      </c>
      <c r="Z23">
        <v>280749.18699999998</v>
      </c>
      <c r="AA23">
        <v>292230.56400000001</v>
      </c>
      <c r="AB23">
        <v>315948.71999999997</v>
      </c>
      <c r="AC23">
        <v>324214.13799999998</v>
      </c>
      <c r="AD23">
        <v>330855.07500000001</v>
      </c>
      <c r="AE23">
        <v>329025.24200000003</v>
      </c>
      <c r="AF23">
        <v>343055.18400000001</v>
      </c>
      <c r="AG23">
        <v>341108.00699999998</v>
      </c>
      <c r="AH23">
        <v>313304.81300000002</v>
      </c>
      <c r="AI23">
        <v>326410.67099999997</v>
      </c>
      <c r="AJ23">
        <v>301687.75699999998</v>
      </c>
      <c r="AK23">
        <v>321049.51699999999</v>
      </c>
      <c r="AL23">
        <v>339168.16399999999</v>
      </c>
      <c r="AM23">
        <v>362259.26299999998</v>
      </c>
      <c r="AN23">
        <v>364400.79100000003</v>
      </c>
      <c r="AO23">
        <v>386131.43300000002</v>
      </c>
      <c r="AP23">
        <v>377726.66899999999</v>
      </c>
      <c r="AQ23">
        <v>375236.77600000001</v>
      </c>
      <c r="AR23">
        <v>378665.42099999997</v>
      </c>
      <c r="AS23">
        <v>372042.81900000002</v>
      </c>
      <c r="AT23">
        <v>356637.75199999998</v>
      </c>
      <c r="AU23">
        <v>404459.09899999999</v>
      </c>
      <c r="AV23">
        <v>450186.58899999998</v>
      </c>
      <c r="AW23">
        <v>416915.89799999999</v>
      </c>
      <c r="AX23">
        <v>447894.71399999998</v>
      </c>
      <c r="AY23">
        <v>466578.07900000003</v>
      </c>
      <c r="AZ23">
        <v>496772.15700000001</v>
      </c>
      <c r="BA23">
        <v>503112.4</v>
      </c>
      <c r="BB23">
        <v>474099.09600000002</v>
      </c>
      <c r="BC23">
        <v>470582.44300000003</v>
      </c>
      <c r="BD23">
        <v>468770.94500000001</v>
      </c>
      <c r="BE23">
        <v>466376.39399999997</v>
      </c>
      <c r="BF23">
        <v>489771.85399999999</v>
      </c>
      <c r="BG23">
        <f t="shared" si="0"/>
        <v>16220120.089000002</v>
      </c>
    </row>
    <row r="24" spans="1:59" x14ac:dyDescent="0.3">
      <c r="A24">
        <v>10</v>
      </c>
      <c r="B24" t="s">
        <v>366</v>
      </c>
      <c r="C24" t="s">
        <v>590</v>
      </c>
      <c r="D24">
        <v>63116.404000000002</v>
      </c>
      <c r="E24">
        <v>65305.603000000003</v>
      </c>
      <c r="F24">
        <v>63809.466999999997</v>
      </c>
      <c r="G24">
        <v>66361.698999999993</v>
      </c>
      <c r="H24">
        <v>74278.751999999993</v>
      </c>
      <c r="I24">
        <v>75246.84</v>
      </c>
      <c r="J24">
        <v>80930.69</v>
      </c>
      <c r="K24">
        <v>90101.857000000004</v>
      </c>
      <c r="L24">
        <v>93988.876999999993</v>
      </c>
      <c r="M24">
        <v>102287.298</v>
      </c>
      <c r="N24">
        <v>114073.03599999999</v>
      </c>
      <c r="O24">
        <v>126339.151</v>
      </c>
      <c r="P24">
        <v>132459.37400000001</v>
      </c>
      <c r="Q24">
        <v>144292.783</v>
      </c>
      <c r="R24">
        <v>155007.75700000001</v>
      </c>
      <c r="S24">
        <v>164472.28400000001</v>
      </c>
      <c r="T24">
        <v>184138.405</v>
      </c>
      <c r="U24">
        <v>192847.53</v>
      </c>
      <c r="V24">
        <v>222649.239</v>
      </c>
      <c r="W24">
        <v>240874.22899999999</v>
      </c>
      <c r="X24">
        <v>268453.73599999998</v>
      </c>
      <c r="Y24">
        <v>284529.864</v>
      </c>
      <c r="Z24">
        <v>304837.71000000002</v>
      </c>
      <c r="AA24">
        <v>278442.64399999997</v>
      </c>
      <c r="AB24">
        <v>277624.90299999999</v>
      </c>
      <c r="AC24">
        <v>288501.22499999998</v>
      </c>
      <c r="AD24">
        <v>294559.109</v>
      </c>
      <c r="AE24">
        <v>307356.93900000001</v>
      </c>
      <c r="AF24">
        <v>307067.24599999998</v>
      </c>
      <c r="AG24">
        <v>361877.89500000002</v>
      </c>
      <c r="AH24">
        <v>318427.61200000002</v>
      </c>
      <c r="AI24">
        <v>331958.842</v>
      </c>
      <c r="AJ24">
        <v>334698.09100000001</v>
      </c>
      <c r="AK24">
        <v>339468.85800000001</v>
      </c>
      <c r="AL24">
        <v>352780.06800000003</v>
      </c>
      <c r="AM24">
        <v>332816.92</v>
      </c>
      <c r="AN24">
        <v>346417.82299999997</v>
      </c>
      <c r="AO24">
        <v>369769.27899999998</v>
      </c>
      <c r="AP24">
        <v>389087.03499999997</v>
      </c>
      <c r="AQ24">
        <v>391591.59600000002</v>
      </c>
      <c r="AR24">
        <v>398382.88</v>
      </c>
      <c r="AS24">
        <v>412977.54</v>
      </c>
      <c r="AT24">
        <v>414389.33500000002</v>
      </c>
      <c r="AU24">
        <v>440208.68199999997</v>
      </c>
      <c r="AV24">
        <v>441308.78200000001</v>
      </c>
      <c r="AW24">
        <v>466361.72600000002</v>
      </c>
      <c r="AX24">
        <v>479251.23100000003</v>
      </c>
      <c r="AY24">
        <v>480520.01299999998</v>
      </c>
      <c r="AZ24">
        <v>493251.837</v>
      </c>
      <c r="BA24">
        <v>475950.93099999998</v>
      </c>
      <c r="BB24">
        <v>464308.20600000001</v>
      </c>
      <c r="BC24">
        <v>484429.03499999997</v>
      </c>
      <c r="BD24">
        <v>496324.783</v>
      </c>
      <c r="BE24">
        <v>490340.239</v>
      </c>
      <c r="BF24">
        <v>480270.65700000001</v>
      </c>
      <c r="BG24">
        <f t="shared" si="0"/>
        <v>15851124.547</v>
      </c>
    </row>
    <row r="25" spans="1:59" x14ac:dyDescent="0.3">
      <c r="B25" t="s">
        <v>310</v>
      </c>
      <c r="C25" t="s">
        <v>590</v>
      </c>
      <c r="D25">
        <v>12552.141</v>
      </c>
      <c r="E25">
        <v>14462.647999999999</v>
      </c>
      <c r="F25">
        <v>17278.903999999999</v>
      </c>
      <c r="G25">
        <v>21103.584999999999</v>
      </c>
      <c r="H25">
        <v>22218.352999999999</v>
      </c>
      <c r="I25">
        <v>25005.273000000001</v>
      </c>
      <c r="J25">
        <v>30014.395</v>
      </c>
      <c r="K25">
        <v>35151.862000000001</v>
      </c>
      <c r="L25">
        <v>37242.052000000003</v>
      </c>
      <c r="M25">
        <v>42522.531999999999</v>
      </c>
      <c r="N25">
        <v>53783.889000000003</v>
      </c>
      <c r="O25">
        <v>58616.995000000003</v>
      </c>
      <c r="P25">
        <v>60336.817999999999</v>
      </c>
      <c r="Q25">
        <v>73094.311000000002</v>
      </c>
      <c r="R25">
        <v>75686.880000000005</v>
      </c>
      <c r="S25">
        <v>81829.104999999996</v>
      </c>
      <c r="T25">
        <v>93306.815000000002</v>
      </c>
      <c r="U25">
        <v>105712.276</v>
      </c>
      <c r="V25">
        <v>113405.64200000001</v>
      </c>
      <c r="W25">
        <v>133211.109</v>
      </c>
      <c r="X25">
        <v>134868.59299999999</v>
      </c>
      <c r="Y25">
        <v>139742.03599999999</v>
      </c>
      <c r="Z25">
        <v>141905.56599999999</v>
      </c>
      <c r="AA25">
        <v>150904.38399999999</v>
      </c>
      <c r="AB25">
        <v>163911.23300000001</v>
      </c>
      <c r="AC25">
        <v>178333.54399999999</v>
      </c>
      <c r="AD25">
        <v>182451.58499999999</v>
      </c>
      <c r="AE25">
        <v>192660.51300000001</v>
      </c>
      <c r="AF25">
        <v>221959.84299999999</v>
      </c>
      <c r="AG25">
        <v>235846.772</v>
      </c>
      <c r="AH25">
        <v>246943.114</v>
      </c>
      <c r="AI25">
        <v>261482.769</v>
      </c>
      <c r="AJ25">
        <v>284280.50799999997</v>
      </c>
      <c r="AK25">
        <v>321951.59899999999</v>
      </c>
      <c r="AL25">
        <v>344037.94</v>
      </c>
      <c r="AM25">
        <v>374771.06699999998</v>
      </c>
      <c r="AN25">
        <v>403780.70400000003</v>
      </c>
      <c r="AO25">
        <v>430032.75699999998</v>
      </c>
      <c r="AP25">
        <v>364833.49699999997</v>
      </c>
      <c r="AQ25">
        <v>399864.348</v>
      </c>
      <c r="AR25">
        <v>447561.01699999999</v>
      </c>
      <c r="AS25">
        <v>450193.92300000001</v>
      </c>
      <c r="AT25">
        <v>465631.99300000002</v>
      </c>
      <c r="AU25">
        <v>466215.04599999997</v>
      </c>
      <c r="AV25">
        <v>482276.50599999999</v>
      </c>
      <c r="AW25">
        <v>462922.08</v>
      </c>
      <c r="AX25">
        <v>470655.783</v>
      </c>
      <c r="AY25">
        <v>495675.72399999999</v>
      </c>
      <c r="AZ25">
        <v>507589.80699999997</v>
      </c>
      <c r="BA25">
        <v>508862.25599999999</v>
      </c>
      <c r="BB25">
        <v>566716.51500000001</v>
      </c>
      <c r="BC25">
        <v>589400.57700000005</v>
      </c>
      <c r="BD25">
        <v>583966.08299999998</v>
      </c>
      <c r="BE25">
        <v>592499.19200000004</v>
      </c>
      <c r="BF25">
        <v>587156.37300000002</v>
      </c>
      <c r="BG25">
        <f t="shared" si="0"/>
        <v>13958420.831999999</v>
      </c>
    </row>
    <row r="26" spans="1:59" x14ac:dyDescent="0.3">
      <c r="B26" t="s">
        <v>282</v>
      </c>
      <c r="C26" t="s">
        <v>590</v>
      </c>
      <c r="D26">
        <v>37392.398999999998</v>
      </c>
      <c r="E26">
        <v>36541.654999999999</v>
      </c>
      <c r="F26">
        <v>37462.072</v>
      </c>
      <c r="G26">
        <v>41341.758000000002</v>
      </c>
      <c r="H26">
        <v>47560.99</v>
      </c>
      <c r="I26">
        <v>53765.553999999996</v>
      </c>
      <c r="J26">
        <v>64161.499000000003</v>
      </c>
      <c r="K26">
        <v>67942.176000000007</v>
      </c>
      <c r="L26">
        <v>82404.823999999993</v>
      </c>
      <c r="M26">
        <v>83116.221999999994</v>
      </c>
      <c r="N26">
        <v>91873.017999999996</v>
      </c>
      <c r="O26">
        <v>101722.58</v>
      </c>
      <c r="P26">
        <v>106115.64599999999</v>
      </c>
      <c r="Q26">
        <v>129595.447</v>
      </c>
      <c r="R26">
        <v>143911.41500000001</v>
      </c>
      <c r="S26">
        <v>139349.66699999999</v>
      </c>
      <c r="T26">
        <v>156643.239</v>
      </c>
      <c r="U26">
        <v>163969.905</v>
      </c>
      <c r="V26">
        <v>162470.10200000001</v>
      </c>
      <c r="W26">
        <v>164028.57699999999</v>
      </c>
      <c r="X26">
        <v>120900.99</v>
      </c>
      <c r="Y26">
        <v>112899.59600000001</v>
      </c>
      <c r="Z26">
        <v>138007.54500000001</v>
      </c>
      <c r="AA26">
        <v>149785.94899999999</v>
      </c>
      <c r="AB26">
        <v>150658.69500000001</v>
      </c>
      <c r="AC26">
        <v>160768.614</v>
      </c>
      <c r="AD26">
        <v>148399.823</v>
      </c>
      <c r="AE26">
        <v>159573.17199999999</v>
      </c>
      <c r="AF26">
        <v>176115.00899999999</v>
      </c>
      <c r="AG26">
        <v>191204.71400000001</v>
      </c>
      <c r="AH26">
        <v>210463.79800000001</v>
      </c>
      <c r="AI26">
        <v>227401.671</v>
      </c>
      <c r="AJ26">
        <v>228468.76800000001</v>
      </c>
      <c r="AK26">
        <v>237214.56299999999</v>
      </c>
      <c r="AL26">
        <v>265230.44300000003</v>
      </c>
      <c r="AM26">
        <v>272942.14399999997</v>
      </c>
      <c r="AN26">
        <v>276059.09399999998</v>
      </c>
      <c r="AO26">
        <v>269293.47899999999</v>
      </c>
      <c r="AP26">
        <v>308508.37699999998</v>
      </c>
      <c r="AQ26">
        <v>382339.755</v>
      </c>
      <c r="AR26">
        <v>372237.17</v>
      </c>
      <c r="AS26">
        <v>398437.88500000001</v>
      </c>
      <c r="AT26">
        <v>401760.18699999998</v>
      </c>
      <c r="AU26">
        <v>418437.70299999998</v>
      </c>
      <c r="AV26">
        <v>447036.636</v>
      </c>
      <c r="AW26">
        <v>468807.61499999999</v>
      </c>
      <c r="AX26">
        <v>509338.96600000001</v>
      </c>
      <c r="AY26">
        <v>519324.20699999999</v>
      </c>
      <c r="AZ26">
        <v>541582.897</v>
      </c>
      <c r="BA26">
        <v>554278.05099999998</v>
      </c>
      <c r="BB26">
        <v>573031.08900000004</v>
      </c>
      <c r="BC26">
        <v>589055.87899999996</v>
      </c>
      <c r="BD26">
        <v>611758.27599999995</v>
      </c>
      <c r="BE26">
        <v>619778.005</v>
      </c>
      <c r="BF26">
        <v>649480.70499999996</v>
      </c>
      <c r="BG26">
        <f t="shared" si="0"/>
        <v>13771950.215000002</v>
      </c>
    </row>
    <row r="27" spans="1:59" x14ac:dyDescent="0.3">
      <c r="B27" t="s">
        <v>84</v>
      </c>
      <c r="C27" t="s">
        <v>590</v>
      </c>
      <c r="D27">
        <v>88202.350999999995</v>
      </c>
      <c r="E27">
        <v>90589.567999999999</v>
      </c>
      <c r="F27">
        <v>94912.960999999996</v>
      </c>
      <c r="G27">
        <v>101029.51700000001</v>
      </c>
      <c r="H27">
        <v>108979.573</v>
      </c>
      <c r="I27">
        <v>120966.996</v>
      </c>
      <c r="J27">
        <v>120332.605</v>
      </c>
      <c r="K27">
        <v>129265.417</v>
      </c>
      <c r="L27">
        <v>134622.90400000001</v>
      </c>
      <c r="M27">
        <v>142257.598</v>
      </c>
      <c r="N27">
        <v>147618.75200000001</v>
      </c>
      <c r="O27">
        <v>152774.554</v>
      </c>
      <c r="P27">
        <v>157486.649</v>
      </c>
      <c r="Q27">
        <v>170992.21</v>
      </c>
      <c r="R27">
        <v>172356.334</v>
      </c>
      <c r="S27">
        <v>175883.98800000001</v>
      </c>
      <c r="T27">
        <v>174244.83900000001</v>
      </c>
      <c r="U27">
        <v>187787.07</v>
      </c>
      <c r="V27">
        <v>202015.03</v>
      </c>
      <c r="W27">
        <v>205069.641</v>
      </c>
      <c r="X27">
        <v>220746.06599999999</v>
      </c>
      <c r="Y27">
        <v>230360.94</v>
      </c>
      <c r="Z27">
        <v>234119.61499999999</v>
      </c>
      <c r="AA27">
        <v>225003.45300000001</v>
      </c>
      <c r="AB27">
        <v>236594.84</v>
      </c>
      <c r="AC27">
        <v>241229.92800000001</v>
      </c>
      <c r="AD27">
        <v>239964.81299999999</v>
      </c>
      <c r="AE27">
        <v>256106.94699999999</v>
      </c>
      <c r="AF27">
        <v>261145.405</v>
      </c>
      <c r="AG27">
        <v>277771.58299999998</v>
      </c>
      <c r="AH27">
        <v>263704.97100000002</v>
      </c>
      <c r="AI27">
        <v>261471.76800000001</v>
      </c>
      <c r="AJ27">
        <v>267984.36</v>
      </c>
      <c r="AK27">
        <v>277397.549</v>
      </c>
      <c r="AL27">
        <v>278119.94799999997</v>
      </c>
      <c r="AM27">
        <v>281860.288</v>
      </c>
      <c r="AN27">
        <v>302164.467</v>
      </c>
      <c r="AO27">
        <v>305794.79700000002</v>
      </c>
      <c r="AP27">
        <v>316883.80499999999</v>
      </c>
      <c r="AQ27">
        <v>325343.57400000002</v>
      </c>
      <c r="AR27">
        <v>329443.28000000003</v>
      </c>
      <c r="AS27">
        <v>324844.86200000002</v>
      </c>
      <c r="AT27">
        <v>341353.696</v>
      </c>
      <c r="AU27">
        <v>336271.234</v>
      </c>
      <c r="AV27">
        <v>342699.48499999999</v>
      </c>
      <c r="AW27">
        <v>350172.83100000001</v>
      </c>
      <c r="AX27">
        <v>365346.87699999998</v>
      </c>
      <c r="AY27">
        <v>372090.49</v>
      </c>
      <c r="AZ27">
        <v>385904.07900000003</v>
      </c>
      <c r="BA27">
        <v>394792.88699999999</v>
      </c>
      <c r="BB27">
        <v>390861.86300000001</v>
      </c>
      <c r="BC27">
        <v>391818.95</v>
      </c>
      <c r="BD27">
        <v>388126.28100000002</v>
      </c>
      <c r="BE27">
        <v>372266.50599999999</v>
      </c>
      <c r="BF27">
        <v>361261.83899999998</v>
      </c>
      <c r="BG27">
        <f t="shared" si="0"/>
        <v>13628412.833999995</v>
      </c>
    </row>
    <row r="28" spans="1:59" x14ac:dyDescent="0.3">
      <c r="B28" t="s">
        <v>116</v>
      </c>
      <c r="C28" t="s">
        <v>590</v>
      </c>
      <c r="D28">
        <v>46908.264000000003</v>
      </c>
      <c r="E28">
        <v>49203.805999999997</v>
      </c>
      <c r="F28">
        <v>53695.881000000001</v>
      </c>
      <c r="G28">
        <v>55617.389000000003</v>
      </c>
      <c r="H28">
        <v>56735.824000000001</v>
      </c>
      <c r="I28">
        <v>56398.46</v>
      </c>
      <c r="J28">
        <v>64304.512000000002</v>
      </c>
      <c r="K28">
        <v>66193.017000000007</v>
      </c>
      <c r="L28">
        <v>77421.370999999999</v>
      </c>
      <c r="M28">
        <v>84315.331000000006</v>
      </c>
      <c r="N28">
        <v>93761.523000000001</v>
      </c>
      <c r="O28">
        <v>102635.663</v>
      </c>
      <c r="P28">
        <v>114362.72900000001</v>
      </c>
      <c r="Q28">
        <v>132463.041</v>
      </c>
      <c r="R28">
        <v>143456.70699999999</v>
      </c>
      <c r="S28">
        <v>151164.74100000001</v>
      </c>
      <c r="T28">
        <v>155154.43700000001</v>
      </c>
      <c r="U28">
        <v>162961.48000000001</v>
      </c>
      <c r="V28">
        <v>176925.416</v>
      </c>
      <c r="W28">
        <v>188322.45199999999</v>
      </c>
      <c r="X28">
        <v>187090.34</v>
      </c>
      <c r="Y28">
        <v>171806.28400000001</v>
      </c>
      <c r="Z28">
        <v>172176.65100000001</v>
      </c>
      <c r="AA28">
        <v>166632.147</v>
      </c>
      <c r="AB28">
        <v>168806.67800000001</v>
      </c>
      <c r="AC28">
        <v>181248.80900000001</v>
      </c>
      <c r="AD28">
        <v>198883.41200000001</v>
      </c>
      <c r="AE28">
        <v>207530.198</v>
      </c>
      <c r="AF28">
        <v>209363.698</v>
      </c>
      <c r="AG28">
        <v>214024.45499999999</v>
      </c>
      <c r="AH28">
        <v>208886.98800000001</v>
      </c>
      <c r="AI28">
        <v>219330.60399999999</v>
      </c>
      <c r="AJ28">
        <v>220705.72899999999</v>
      </c>
      <c r="AK28">
        <v>230738.641</v>
      </c>
      <c r="AL28">
        <v>242154.01199999999</v>
      </c>
      <c r="AM28">
        <v>258347.484</v>
      </c>
      <c r="AN28">
        <v>284782.88699999999</v>
      </c>
      <c r="AO28">
        <v>300547.32</v>
      </c>
      <c r="AP28">
        <v>312289.054</v>
      </c>
      <c r="AQ28">
        <v>320173.10399999999</v>
      </c>
      <c r="AR28">
        <v>327983.81400000001</v>
      </c>
      <c r="AS28">
        <v>337433.67300000001</v>
      </c>
      <c r="AT28">
        <v>332266.87</v>
      </c>
      <c r="AU28">
        <v>321621.56900000002</v>
      </c>
      <c r="AV28">
        <v>337826.04200000002</v>
      </c>
      <c r="AW28">
        <v>347308.90399999998</v>
      </c>
      <c r="AX28">
        <v>347668.27</v>
      </c>
      <c r="AY28">
        <v>363212.68300000002</v>
      </c>
      <c r="AZ28">
        <v>387631.23599999998</v>
      </c>
      <c r="BA28">
        <v>367147.37400000001</v>
      </c>
      <c r="BB28">
        <v>419754.15600000002</v>
      </c>
      <c r="BC28">
        <v>439412.94300000003</v>
      </c>
      <c r="BD28">
        <v>470028.72600000002</v>
      </c>
      <c r="BE28">
        <v>503677.11800000002</v>
      </c>
      <c r="BF28">
        <v>529808.16</v>
      </c>
      <c r="BG28">
        <f t="shared" si="0"/>
        <v>12340302.077000001</v>
      </c>
    </row>
    <row r="29" spans="1:59" x14ac:dyDescent="0.3">
      <c r="B29" t="s">
        <v>468</v>
      </c>
      <c r="C29" t="s">
        <v>590</v>
      </c>
      <c r="D29">
        <v>2676.91</v>
      </c>
      <c r="E29">
        <v>3571.6579999999999</v>
      </c>
      <c r="F29">
        <v>6255.902</v>
      </c>
      <c r="G29">
        <v>6945.2979999999998</v>
      </c>
      <c r="H29">
        <v>7047.9740000000002</v>
      </c>
      <c r="I29">
        <v>4220.7169999999996</v>
      </c>
      <c r="J29">
        <v>6413.5829999999996</v>
      </c>
      <c r="K29">
        <v>25507.651999999998</v>
      </c>
      <c r="L29">
        <v>29104.978999999999</v>
      </c>
      <c r="M29">
        <v>35302.209000000003</v>
      </c>
      <c r="N29">
        <v>45291.116999999998</v>
      </c>
      <c r="O29">
        <v>59808.77</v>
      </c>
      <c r="P29">
        <v>70344.061000000002</v>
      </c>
      <c r="Q29">
        <v>95136.648000000001</v>
      </c>
      <c r="R29">
        <v>98788.98</v>
      </c>
      <c r="S29">
        <v>83336.241999999998</v>
      </c>
      <c r="T29">
        <v>101550.231</v>
      </c>
      <c r="U29">
        <v>118176.409</v>
      </c>
      <c r="V29">
        <v>115132.799</v>
      </c>
      <c r="W29">
        <v>138135.89000000001</v>
      </c>
      <c r="X29">
        <v>169404.399</v>
      </c>
      <c r="Y29">
        <v>175491.61900000001</v>
      </c>
      <c r="Z29">
        <v>158091.704</v>
      </c>
      <c r="AA29">
        <v>161050.973</v>
      </c>
      <c r="AB29">
        <v>155715.48800000001</v>
      </c>
      <c r="AC29">
        <v>172653.361</v>
      </c>
      <c r="AD29">
        <v>204878.95699999999</v>
      </c>
      <c r="AE29">
        <v>190706.00200000001</v>
      </c>
      <c r="AF29">
        <v>202554.079</v>
      </c>
      <c r="AG29">
        <v>203738.52</v>
      </c>
      <c r="AH29">
        <v>185803.223</v>
      </c>
      <c r="AI29">
        <v>267768.00699999998</v>
      </c>
      <c r="AJ29">
        <v>285534.62199999997</v>
      </c>
      <c r="AK29">
        <v>313818.19300000003</v>
      </c>
      <c r="AL29">
        <v>307961.99400000001</v>
      </c>
      <c r="AM29">
        <v>235161.04300000001</v>
      </c>
      <c r="AN29">
        <v>258750.85399999999</v>
      </c>
      <c r="AO29">
        <v>216239.323</v>
      </c>
      <c r="AP29">
        <v>207680.54500000001</v>
      </c>
      <c r="AQ29">
        <v>226459.25200000001</v>
      </c>
      <c r="AR29">
        <v>296935.32500000001</v>
      </c>
      <c r="AS29">
        <v>297214.01699999999</v>
      </c>
      <c r="AT29">
        <v>326407.00400000002</v>
      </c>
      <c r="AU29">
        <v>327272.41600000003</v>
      </c>
      <c r="AV29">
        <v>395834.315</v>
      </c>
      <c r="AW29">
        <v>397642.14600000001</v>
      </c>
      <c r="AX29">
        <v>432739.00300000003</v>
      </c>
      <c r="AY29">
        <v>387777.91600000003</v>
      </c>
      <c r="AZ29">
        <v>430175.77</v>
      </c>
      <c r="BA29">
        <v>468965.29599999997</v>
      </c>
      <c r="BB29">
        <v>518491.79800000001</v>
      </c>
      <c r="BC29">
        <v>499878.10600000003</v>
      </c>
      <c r="BD29">
        <v>564842.67799999996</v>
      </c>
      <c r="BE29">
        <v>541047.51500000001</v>
      </c>
      <c r="BF29">
        <v>601046.96900000004</v>
      </c>
      <c r="BG29">
        <f t="shared" si="0"/>
        <v>11838480.461000003</v>
      </c>
    </row>
    <row r="30" spans="1:59" x14ac:dyDescent="0.3">
      <c r="B30" t="s">
        <v>198</v>
      </c>
      <c r="C30" t="s">
        <v>590</v>
      </c>
      <c r="D30">
        <v>48928.781000000003</v>
      </c>
      <c r="E30">
        <v>53677.546000000002</v>
      </c>
      <c r="F30">
        <v>60054.459000000003</v>
      </c>
      <c r="G30">
        <v>58822.347000000002</v>
      </c>
      <c r="H30">
        <v>64410.855000000003</v>
      </c>
      <c r="I30">
        <v>71117.797999999995</v>
      </c>
      <c r="J30">
        <v>77729.399000000005</v>
      </c>
      <c r="K30">
        <v>86519.198000000004</v>
      </c>
      <c r="L30">
        <v>97157.164999999994</v>
      </c>
      <c r="M30">
        <v>96882.14</v>
      </c>
      <c r="N30">
        <v>116929.629</v>
      </c>
      <c r="O30">
        <v>128682.364</v>
      </c>
      <c r="P30">
        <v>145026.18299999999</v>
      </c>
      <c r="Q30">
        <v>155367.12299999999</v>
      </c>
      <c r="R30">
        <v>173152.073</v>
      </c>
      <c r="S30">
        <v>181644.845</v>
      </c>
      <c r="T30">
        <v>198443.372</v>
      </c>
      <c r="U30">
        <v>195663.78599999999</v>
      </c>
      <c r="V30">
        <v>200493.22500000001</v>
      </c>
      <c r="W30">
        <v>203745.85399999999</v>
      </c>
      <c r="X30">
        <v>215003.54399999999</v>
      </c>
      <c r="Y30">
        <v>207288.17600000001</v>
      </c>
      <c r="Z30">
        <v>209906.41399999999</v>
      </c>
      <c r="AA30">
        <v>204867.95600000001</v>
      </c>
      <c r="AB30">
        <v>198953.08499999999</v>
      </c>
      <c r="AC30">
        <v>201233.959</v>
      </c>
      <c r="AD30">
        <v>190467.647</v>
      </c>
      <c r="AE30">
        <v>190878.351</v>
      </c>
      <c r="AF30">
        <v>199033.75899999999</v>
      </c>
      <c r="AG30">
        <v>226671.93799999999</v>
      </c>
      <c r="AH30">
        <v>218597.204</v>
      </c>
      <c r="AI30">
        <v>225634.177</v>
      </c>
      <c r="AJ30">
        <v>233921.59700000001</v>
      </c>
      <c r="AK30">
        <v>219253.59700000001</v>
      </c>
      <c r="AL30">
        <v>233404.55</v>
      </c>
      <c r="AM30">
        <v>241611.296</v>
      </c>
      <c r="AN30">
        <v>233305.541</v>
      </c>
      <c r="AO30">
        <v>252073.247</v>
      </c>
      <c r="AP30">
        <v>261541.44099999999</v>
      </c>
      <c r="AQ30">
        <v>282355.33299999998</v>
      </c>
      <c r="AR30">
        <v>294434.43099999998</v>
      </c>
      <c r="AS30">
        <v>297830.07299999997</v>
      </c>
      <c r="AT30">
        <v>314518.59000000003</v>
      </c>
      <c r="AU30">
        <v>321097.18800000002</v>
      </c>
      <c r="AV30">
        <v>339428.52100000001</v>
      </c>
      <c r="AW30">
        <v>353462.13</v>
      </c>
      <c r="AX30">
        <v>350037.152</v>
      </c>
      <c r="AY30">
        <v>358236.56400000001</v>
      </c>
      <c r="AZ30">
        <v>329285.59899999999</v>
      </c>
      <c r="BA30">
        <v>288237.201</v>
      </c>
      <c r="BB30">
        <v>270910.62599999999</v>
      </c>
      <c r="BC30">
        <v>270547.59299999999</v>
      </c>
      <c r="BD30">
        <v>264779.402</v>
      </c>
      <c r="BE30">
        <v>237034.88</v>
      </c>
      <c r="BF30">
        <v>233976.60200000001</v>
      </c>
      <c r="BG30">
        <f t="shared" si="0"/>
        <v>11384267.506000001</v>
      </c>
    </row>
    <row r="31" spans="1:59" x14ac:dyDescent="0.3">
      <c r="B31" t="s">
        <v>270</v>
      </c>
      <c r="C31" t="s">
        <v>590</v>
      </c>
      <c r="D31">
        <v>21404.278999999999</v>
      </c>
      <c r="E31">
        <v>26024.699000000001</v>
      </c>
      <c r="F31">
        <v>22995.757000000001</v>
      </c>
      <c r="G31">
        <v>22783.071</v>
      </c>
      <c r="H31">
        <v>22394.368999999999</v>
      </c>
      <c r="I31">
        <v>24689.911</v>
      </c>
      <c r="J31">
        <v>23395.46</v>
      </c>
      <c r="K31">
        <v>24561.565999999999</v>
      </c>
      <c r="L31">
        <v>27586.841</v>
      </c>
      <c r="M31">
        <v>33391.701999999997</v>
      </c>
      <c r="N31">
        <v>35822.923000000003</v>
      </c>
      <c r="O31">
        <v>38987.544000000002</v>
      </c>
      <c r="P31">
        <v>43340.273000000001</v>
      </c>
      <c r="Q31">
        <v>49134.133000000002</v>
      </c>
      <c r="R31">
        <v>51260.993000000002</v>
      </c>
      <c r="S31">
        <v>53963.572</v>
      </c>
      <c r="T31">
        <v>61810.951999999997</v>
      </c>
      <c r="U31">
        <v>82434.16</v>
      </c>
      <c r="V31">
        <v>93933.872000000003</v>
      </c>
      <c r="W31">
        <v>95096.311000000002</v>
      </c>
      <c r="X31">
        <v>94784.615999999995</v>
      </c>
      <c r="Y31">
        <v>100160.43799999999</v>
      </c>
      <c r="Z31">
        <v>105407.91499999999</v>
      </c>
      <c r="AA31">
        <v>104956.874</v>
      </c>
      <c r="AB31">
        <v>112184.531</v>
      </c>
      <c r="AC31">
        <v>121245.68799999999</v>
      </c>
      <c r="AD31">
        <v>121740.73299999999</v>
      </c>
      <c r="AE31">
        <v>123372.548</v>
      </c>
      <c r="AF31">
        <v>132162.34700000001</v>
      </c>
      <c r="AG31">
        <v>130966.905</v>
      </c>
      <c r="AH31">
        <v>149565.929</v>
      </c>
      <c r="AI31">
        <v>179730.671</v>
      </c>
      <c r="AJ31">
        <v>202576.08100000001</v>
      </c>
      <c r="AK31">
        <v>218600.87100000001</v>
      </c>
      <c r="AL31">
        <v>221413.46</v>
      </c>
      <c r="AM31">
        <v>224941.114</v>
      </c>
      <c r="AN31">
        <v>253290.69099999999</v>
      </c>
      <c r="AO31">
        <v>278658.99699999997</v>
      </c>
      <c r="AP31">
        <v>214200.47099999999</v>
      </c>
      <c r="AQ31">
        <v>241988.997</v>
      </c>
      <c r="AR31">
        <v>263418.94500000001</v>
      </c>
      <c r="AS31">
        <v>294907.47399999999</v>
      </c>
      <c r="AT31">
        <v>306737.21600000001</v>
      </c>
      <c r="AU31">
        <v>316792.13</v>
      </c>
      <c r="AV31">
        <v>337635.35800000001</v>
      </c>
      <c r="AW31">
        <v>341991.75400000002</v>
      </c>
      <c r="AX31">
        <v>345119.70500000002</v>
      </c>
      <c r="AY31">
        <v>375544.804</v>
      </c>
      <c r="AZ31">
        <v>416560.19900000002</v>
      </c>
      <c r="BA31">
        <v>446409.57900000003</v>
      </c>
      <c r="BB31">
        <v>428760.30800000002</v>
      </c>
      <c r="BC31">
        <v>603665.20700000005</v>
      </c>
      <c r="BD31">
        <v>637078.91099999996</v>
      </c>
      <c r="BE31">
        <v>490226.56199999998</v>
      </c>
      <c r="BF31">
        <v>464176.19400000002</v>
      </c>
      <c r="BG31">
        <f t="shared" si="0"/>
        <v>10255986.611000001</v>
      </c>
    </row>
    <row r="32" spans="1:59" x14ac:dyDescent="0.3">
      <c r="B32" t="s">
        <v>410</v>
      </c>
      <c r="C32" t="s">
        <v>590</v>
      </c>
      <c r="D32">
        <v>73505.014999999999</v>
      </c>
      <c r="E32">
        <v>75888.565000000002</v>
      </c>
      <c r="F32">
        <v>83358.244000000006</v>
      </c>
      <c r="G32">
        <v>91227.626000000004</v>
      </c>
      <c r="H32">
        <v>96867.471999999994</v>
      </c>
      <c r="I32">
        <v>100497.802</v>
      </c>
      <c r="J32">
        <v>103655.08900000001</v>
      </c>
      <c r="K32">
        <v>106783.03999999999</v>
      </c>
      <c r="L32">
        <v>113552.322</v>
      </c>
      <c r="M32">
        <v>115910.20299999999</v>
      </c>
      <c r="N32">
        <v>141934.902</v>
      </c>
      <c r="O32">
        <v>140875.139</v>
      </c>
      <c r="P32">
        <v>157794.677</v>
      </c>
      <c r="Q32">
        <v>165645.72399999999</v>
      </c>
      <c r="R32">
        <v>160445.91800000001</v>
      </c>
      <c r="S32">
        <v>153020.24299999999</v>
      </c>
      <c r="T32">
        <v>169683.09099999999</v>
      </c>
      <c r="U32">
        <v>164277.93299999999</v>
      </c>
      <c r="V32">
        <v>170548.503</v>
      </c>
      <c r="W32">
        <v>187812.739</v>
      </c>
      <c r="X32">
        <v>177508.46900000001</v>
      </c>
      <c r="Y32">
        <v>164956.32800000001</v>
      </c>
      <c r="Z32">
        <v>134322.21</v>
      </c>
      <c r="AA32">
        <v>138256.90100000001</v>
      </c>
      <c r="AB32">
        <v>145055.519</v>
      </c>
      <c r="AC32">
        <v>147948.78200000001</v>
      </c>
      <c r="AD32">
        <v>145095.856</v>
      </c>
      <c r="AE32">
        <v>152569.20199999999</v>
      </c>
      <c r="AF32">
        <v>146914.68799999999</v>
      </c>
      <c r="AG32">
        <v>163100.826</v>
      </c>
      <c r="AH32">
        <v>158403.399</v>
      </c>
      <c r="AI32">
        <v>165154.34599999999</v>
      </c>
      <c r="AJ32">
        <v>162224.413</v>
      </c>
      <c r="AK32">
        <v>164802.31400000001</v>
      </c>
      <c r="AL32">
        <v>165323.02799999999</v>
      </c>
      <c r="AM32">
        <v>178634.23800000001</v>
      </c>
      <c r="AN32">
        <v>185847.22700000001</v>
      </c>
      <c r="AO32">
        <v>178311.54199999999</v>
      </c>
      <c r="AP32">
        <v>178439.88699999999</v>
      </c>
      <c r="AQ32">
        <v>173665.45300000001</v>
      </c>
      <c r="AR32">
        <v>173504.10500000001</v>
      </c>
      <c r="AS32">
        <v>176793.40400000001</v>
      </c>
      <c r="AT32">
        <v>181663.18</v>
      </c>
      <c r="AU32">
        <v>182205.89600000001</v>
      </c>
      <c r="AV32">
        <v>184835.13500000001</v>
      </c>
      <c r="AW32">
        <v>181479.83</v>
      </c>
      <c r="AX32">
        <v>179638.99600000001</v>
      </c>
      <c r="AY32">
        <v>176690.728</v>
      </c>
      <c r="AZ32">
        <v>177020.758</v>
      </c>
      <c r="BA32">
        <v>172371.00200000001</v>
      </c>
      <c r="BB32">
        <v>183052.973</v>
      </c>
      <c r="BC32">
        <v>174167.83199999999</v>
      </c>
      <c r="BD32">
        <v>170310.14799999999</v>
      </c>
      <c r="BE32">
        <v>173254.74900000001</v>
      </c>
      <c r="BF32">
        <v>167303.20800000001</v>
      </c>
      <c r="BG32">
        <f t="shared" si="0"/>
        <v>8454110.819000002</v>
      </c>
    </row>
    <row r="33" spans="2:59" x14ac:dyDescent="0.3">
      <c r="B33" t="s">
        <v>554</v>
      </c>
      <c r="C33" t="s">
        <v>590</v>
      </c>
      <c r="AJ33">
        <v>630929.35199999996</v>
      </c>
      <c r="AK33">
        <v>539335.02599999995</v>
      </c>
      <c r="AL33">
        <v>441767.15700000001</v>
      </c>
      <c r="AM33">
        <v>445943.87</v>
      </c>
      <c r="AN33">
        <v>412335.815</v>
      </c>
      <c r="AO33">
        <v>341196.01500000001</v>
      </c>
      <c r="AP33">
        <v>328636.53999999998</v>
      </c>
      <c r="AQ33">
        <v>332549.22899999999</v>
      </c>
      <c r="AR33">
        <v>320902.837</v>
      </c>
      <c r="AS33">
        <v>321775.58299999998</v>
      </c>
      <c r="AT33">
        <v>318687.96899999998</v>
      </c>
      <c r="AU33">
        <v>352431.70299999998</v>
      </c>
      <c r="AV33">
        <v>343396.21500000003</v>
      </c>
      <c r="AW33">
        <v>333876.68300000002</v>
      </c>
      <c r="AX33">
        <v>326429.00599999999</v>
      </c>
      <c r="AY33">
        <v>321258.53600000002</v>
      </c>
      <c r="AZ33">
        <v>311023.93900000001</v>
      </c>
      <c r="BA33">
        <v>260100.31</v>
      </c>
      <c r="BB33">
        <v>304643.359</v>
      </c>
      <c r="BC33">
        <v>286392.7</v>
      </c>
      <c r="BD33">
        <v>295791.22100000002</v>
      </c>
      <c r="BE33">
        <v>271875.04700000002</v>
      </c>
      <c r="BF33">
        <v>227298.995</v>
      </c>
      <c r="BG33">
        <f t="shared" si="0"/>
        <v>8068577.1070000008</v>
      </c>
    </row>
    <row r="34" spans="2:59" x14ac:dyDescent="0.3">
      <c r="B34" t="s">
        <v>546</v>
      </c>
      <c r="C34" t="s">
        <v>590</v>
      </c>
      <c r="D34">
        <v>16820.528999999999</v>
      </c>
      <c r="E34">
        <v>17363.244999999999</v>
      </c>
      <c r="F34">
        <v>21631.633000000002</v>
      </c>
      <c r="G34">
        <v>22669.394</v>
      </c>
      <c r="H34">
        <v>26336.394</v>
      </c>
      <c r="I34">
        <v>27388.823</v>
      </c>
      <c r="J34">
        <v>31547.201000000001</v>
      </c>
      <c r="K34">
        <v>33523.714</v>
      </c>
      <c r="L34">
        <v>36314.300999999999</v>
      </c>
      <c r="M34">
        <v>38807.860999999997</v>
      </c>
      <c r="N34">
        <v>42639.875999999997</v>
      </c>
      <c r="O34">
        <v>47733.339</v>
      </c>
      <c r="P34">
        <v>53857.228999999999</v>
      </c>
      <c r="Q34">
        <v>59486.074000000001</v>
      </c>
      <c r="R34">
        <v>61136.224000000002</v>
      </c>
      <c r="S34">
        <v>65697.971999999994</v>
      </c>
      <c r="T34">
        <v>73721.368000000002</v>
      </c>
      <c r="U34">
        <v>81572.414999999994</v>
      </c>
      <c r="V34">
        <v>77256.356</v>
      </c>
      <c r="W34">
        <v>75576.87</v>
      </c>
      <c r="X34">
        <v>75763.887000000002</v>
      </c>
      <c r="Y34">
        <v>79874.593999999997</v>
      </c>
      <c r="Z34">
        <v>86988.573999999993</v>
      </c>
      <c r="AA34">
        <v>90541.896999999997</v>
      </c>
      <c r="AB34">
        <v>95796.707999999999</v>
      </c>
      <c r="AC34">
        <v>106717.034</v>
      </c>
      <c r="AD34">
        <v>116881.958</v>
      </c>
      <c r="AE34">
        <v>129907.14200000001</v>
      </c>
      <c r="AF34">
        <v>126309.815</v>
      </c>
      <c r="AG34">
        <v>139316.66399999999</v>
      </c>
      <c r="AH34">
        <v>145858.592</v>
      </c>
      <c r="AI34">
        <v>148619.84299999999</v>
      </c>
      <c r="AJ34">
        <v>153108.25099999999</v>
      </c>
      <c r="AK34">
        <v>159136.799</v>
      </c>
      <c r="AL34">
        <v>156848.59099999999</v>
      </c>
      <c r="AM34">
        <v>171974.96599999999</v>
      </c>
      <c r="AN34">
        <v>188205.10800000001</v>
      </c>
      <c r="AO34">
        <v>198535.04699999999</v>
      </c>
      <c r="AP34">
        <v>200614.236</v>
      </c>
      <c r="AQ34">
        <v>196771.22</v>
      </c>
      <c r="AR34">
        <v>216151.315</v>
      </c>
      <c r="AS34">
        <v>194552.685</v>
      </c>
      <c r="AT34">
        <v>205685.69699999999</v>
      </c>
      <c r="AU34">
        <v>218523.864</v>
      </c>
      <c r="AV34">
        <v>225421.49100000001</v>
      </c>
      <c r="AW34">
        <v>237390.579</v>
      </c>
      <c r="AX34">
        <v>261614.78099999999</v>
      </c>
      <c r="AY34">
        <v>284658.20899999997</v>
      </c>
      <c r="AZ34">
        <v>283979.81400000001</v>
      </c>
      <c r="BA34">
        <v>277844.92300000001</v>
      </c>
      <c r="BB34">
        <v>298002.42200000002</v>
      </c>
      <c r="BC34">
        <v>320840.49800000002</v>
      </c>
      <c r="BD34">
        <v>329560.62400000001</v>
      </c>
      <c r="BE34">
        <v>324771.522</v>
      </c>
      <c r="BF34">
        <v>345981.45</v>
      </c>
      <c r="BG34">
        <f t="shared" si="0"/>
        <v>7703831.6180000016</v>
      </c>
    </row>
    <row r="35" spans="2:59" x14ac:dyDescent="0.3">
      <c r="B35" t="s">
        <v>460</v>
      </c>
      <c r="C35" t="s">
        <v>590</v>
      </c>
      <c r="D35">
        <v>53450.192000000003</v>
      </c>
      <c r="E35">
        <v>55775.07</v>
      </c>
      <c r="F35">
        <v>63879.14</v>
      </c>
      <c r="G35">
        <v>69529.986999999994</v>
      </c>
      <c r="H35">
        <v>72115.221999999994</v>
      </c>
      <c r="I35">
        <v>78723.156000000003</v>
      </c>
      <c r="J35">
        <v>84183.319000000003</v>
      </c>
      <c r="K35">
        <v>92129.707999999999</v>
      </c>
      <c r="L35">
        <v>100189.774</v>
      </c>
      <c r="M35">
        <v>111649.149</v>
      </c>
      <c r="N35">
        <v>120112.58500000001</v>
      </c>
      <c r="O35">
        <v>125829.43799999999</v>
      </c>
      <c r="P35">
        <v>132422.704</v>
      </c>
      <c r="Q35">
        <v>144960.177</v>
      </c>
      <c r="R35">
        <v>150944.72099999999</v>
      </c>
      <c r="S35">
        <v>162257.416</v>
      </c>
      <c r="T35">
        <v>174765.55300000001</v>
      </c>
      <c r="U35">
        <v>178399.55</v>
      </c>
      <c r="V35">
        <v>193903.62599999999</v>
      </c>
      <c r="W35">
        <v>196074.49</v>
      </c>
      <c r="X35">
        <v>196617.20600000001</v>
      </c>
      <c r="Y35">
        <v>198153.679</v>
      </c>
      <c r="Z35">
        <v>195773.796</v>
      </c>
      <c r="AA35">
        <v>200562.89799999999</v>
      </c>
      <c r="AB35">
        <v>189272.20499999999</v>
      </c>
      <c r="AC35">
        <v>194343.666</v>
      </c>
      <c r="AD35">
        <v>202147.04199999999</v>
      </c>
      <c r="AE35">
        <v>212165.28599999999</v>
      </c>
      <c r="AF35">
        <v>212777.67499999999</v>
      </c>
      <c r="AG35">
        <v>214141.799</v>
      </c>
      <c r="AH35">
        <v>174087.158</v>
      </c>
      <c r="AI35">
        <v>140288.41899999999</v>
      </c>
      <c r="AJ35">
        <v>128645.694</v>
      </c>
      <c r="AK35">
        <v>125297.723</v>
      </c>
      <c r="AL35">
        <v>119140.83</v>
      </c>
      <c r="AM35">
        <v>126049.458</v>
      </c>
      <c r="AN35">
        <v>125407.73299999999</v>
      </c>
      <c r="AO35">
        <v>112624.571</v>
      </c>
      <c r="AP35">
        <v>99830.407999999996</v>
      </c>
      <c r="AQ35">
        <v>89742.490999999995</v>
      </c>
      <c r="AR35">
        <v>90681.243000000002</v>
      </c>
      <c r="AS35">
        <v>96632.784</v>
      </c>
      <c r="AT35">
        <v>97237.839000000007</v>
      </c>
      <c r="AU35">
        <v>101062.52</v>
      </c>
      <c r="AV35">
        <v>96904.142000000007</v>
      </c>
      <c r="AW35">
        <v>96456.767999999996</v>
      </c>
      <c r="AX35">
        <v>103350.728</v>
      </c>
      <c r="AY35">
        <v>102224.959</v>
      </c>
      <c r="AZ35">
        <v>96365.092999999993</v>
      </c>
      <c r="BA35">
        <v>81576.081999999995</v>
      </c>
      <c r="BB35">
        <v>79412.551999999996</v>
      </c>
      <c r="BC35">
        <v>84880.048999999999</v>
      </c>
      <c r="BD35">
        <v>81722.762000000002</v>
      </c>
      <c r="BE35">
        <v>70945.448999999993</v>
      </c>
      <c r="BF35">
        <v>70003.03</v>
      </c>
      <c r="BG35">
        <f t="shared" si="0"/>
        <v>6967820.7139999997</v>
      </c>
    </row>
    <row r="36" spans="2:59" x14ac:dyDescent="0.3">
      <c r="B36" t="s">
        <v>494</v>
      </c>
      <c r="C36" t="s">
        <v>590</v>
      </c>
      <c r="D36">
        <v>13048.490954374094</v>
      </c>
      <c r="E36">
        <v>18112.154894353622</v>
      </c>
      <c r="F36">
        <v>22145.98986040528</v>
      </c>
      <c r="G36">
        <v>22150.696765795379</v>
      </c>
      <c r="H36">
        <v>29575.038205138007</v>
      </c>
      <c r="I36">
        <v>31082.674740607174</v>
      </c>
      <c r="J36">
        <v>30843.143702261612</v>
      </c>
      <c r="K36">
        <v>36032.982866415572</v>
      </c>
      <c r="L36">
        <v>38926.142074667907</v>
      </c>
      <c r="M36">
        <v>39419.294212438188</v>
      </c>
      <c r="N36">
        <v>60610.746075481336</v>
      </c>
      <c r="O36">
        <v>69021.860767964463</v>
      </c>
      <c r="P36">
        <v>76366.410382952628</v>
      </c>
      <c r="Q36">
        <v>91876.283748165049</v>
      </c>
      <c r="R36">
        <v>84853.653435102737</v>
      </c>
      <c r="S36">
        <v>86989.547012939191</v>
      </c>
      <c r="T36">
        <v>91594.627452186556</v>
      </c>
      <c r="U36">
        <v>99743.88294916258</v>
      </c>
      <c r="V36">
        <v>105203.32081954453</v>
      </c>
      <c r="W36">
        <v>108465.83958129477</v>
      </c>
      <c r="X36">
        <v>107498.81963176881</v>
      </c>
      <c r="Y36">
        <v>92974.7433024809</v>
      </c>
      <c r="Z36">
        <v>93472.336092042795</v>
      </c>
      <c r="AA36">
        <v>84895.901879499477</v>
      </c>
      <c r="AB36">
        <v>88491.713924824158</v>
      </c>
      <c r="AC36">
        <v>95087.165522319119</v>
      </c>
      <c r="AD36">
        <v>91134.588835421804</v>
      </c>
      <c r="AE36">
        <v>92899.634956886628</v>
      </c>
      <c r="AF36">
        <v>95533.121324284963</v>
      </c>
      <c r="AG36">
        <v>105475.5885723237</v>
      </c>
      <c r="AH36">
        <v>105733.77351030396</v>
      </c>
      <c r="AI36">
        <v>113251.96444655424</v>
      </c>
      <c r="AJ36">
        <v>127583.51591878131</v>
      </c>
      <c r="AK36">
        <v>131574.92637473199</v>
      </c>
      <c r="AL36">
        <v>129808.41978638404</v>
      </c>
      <c r="AM36">
        <v>130948.82277379851</v>
      </c>
      <c r="AN36">
        <v>138599.95784949107</v>
      </c>
      <c r="AO36">
        <v>145338.02517382233</v>
      </c>
      <c r="AP36">
        <v>141771.47073279083</v>
      </c>
      <c r="AQ36">
        <v>142166.51229052263</v>
      </c>
      <c r="AR36">
        <v>149709.56995891119</v>
      </c>
      <c r="AS36">
        <v>159376.90770189528</v>
      </c>
      <c r="AT36">
        <v>162637.86395675692</v>
      </c>
      <c r="AU36">
        <v>172850.19938467987</v>
      </c>
      <c r="AV36">
        <v>177437.00115179652</v>
      </c>
      <c r="AW36">
        <v>191960.63239653857</v>
      </c>
      <c r="AX36">
        <v>209686.81807456736</v>
      </c>
      <c r="AY36">
        <v>225785.12632278341</v>
      </c>
      <c r="AZ36">
        <v>231059.15455692788</v>
      </c>
      <c r="BA36">
        <v>225656.22200141809</v>
      </c>
      <c r="BB36">
        <v>239773.08668121966</v>
      </c>
      <c r="BC36">
        <v>249205.20002454639</v>
      </c>
      <c r="BD36">
        <v>258154.84290790602</v>
      </c>
      <c r="BE36">
        <v>255860.34598760435</v>
      </c>
      <c r="BF36">
        <v>282558.27243265545</v>
      </c>
      <c r="BG36">
        <f t="shared" si="0"/>
        <v>6602015.0269404901</v>
      </c>
    </row>
    <row r="37" spans="2:59" x14ac:dyDescent="0.3">
      <c r="B37" t="s">
        <v>76</v>
      </c>
      <c r="C37" t="s">
        <v>590</v>
      </c>
      <c r="D37">
        <v>48815.103999999999</v>
      </c>
      <c r="E37">
        <v>51180.319000000003</v>
      </c>
      <c r="F37">
        <v>53695.881000000001</v>
      </c>
      <c r="G37">
        <v>50083.885999999999</v>
      </c>
      <c r="H37">
        <v>55727.398999999998</v>
      </c>
      <c r="I37">
        <v>58866.351000000002</v>
      </c>
      <c r="J37">
        <v>63138.406000000003</v>
      </c>
      <c r="K37">
        <v>65543.957999999999</v>
      </c>
      <c r="L37">
        <v>69082.612999999998</v>
      </c>
      <c r="M37">
        <v>77329.695999999996</v>
      </c>
      <c r="N37">
        <v>82734.854000000007</v>
      </c>
      <c r="O37">
        <v>88939.418000000005</v>
      </c>
      <c r="P37">
        <v>90156.861999999994</v>
      </c>
      <c r="Q37">
        <v>94065.884000000005</v>
      </c>
      <c r="R37">
        <v>95569.354000000007</v>
      </c>
      <c r="S37">
        <v>94931.296000000002</v>
      </c>
      <c r="T37">
        <v>99786.403999999995</v>
      </c>
      <c r="U37">
        <v>100791.162</v>
      </c>
      <c r="V37">
        <v>102639.33</v>
      </c>
      <c r="W37">
        <v>110703.06299999999</v>
      </c>
      <c r="X37">
        <v>108737.55100000001</v>
      </c>
      <c r="Y37">
        <v>102041.609</v>
      </c>
      <c r="Z37">
        <v>103424.068</v>
      </c>
      <c r="AA37">
        <v>105213.564</v>
      </c>
      <c r="AB37">
        <v>106522.683</v>
      </c>
      <c r="AC37">
        <v>100596.811</v>
      </c>
      <c r="AD37">
        <v>104212.473</v>
      </c>
      <c r="AE37">
        <v>114942.11500000001</v>
      </c>
      <c r="AF37">
        <v>121473.042</v>
      </c>
      <c r="AG37">
        <v>117090.977</v>
      </c>
      <c r="AH37">
        <v>112147.861</v>
      </c>
      <c r="AI37">
        <v>117098.311</v>
      </c>
      <c r="AJ37">
        <v>121352.031</v>
      </c>
      <c r="AK37">
        <v>117927.053</v>
      </c>
      <c r="AL37">
        <v>122408.12699999999</v>
      </c>
      <c r="AM37">
        <v>127963.632</v>
      </c>
      <c r="AN37">
        <v>135000.60500000001</v>
      </c>
      <c r="AO37">
        <v>138003.878</v>
      </c>
      <c r="AP37">
        <v>139815.37599999999</v>
      </c>
      <c r="AQ37">
        <v>146984.361</v>
      </c>
      <c r="AR37">
        <v>142136.587</v>
      </c>
      <c r="AS37">
        <v>133720.82199999999</v>
      </c>
      <c r="AT37">
        <v>124714.67</v>
      </c>
      <c r="AU37">
        <v>135062.94399999999</v>
      </c>
      <c r="AV37">
        <v>157589.32500000001</v>
      </c>
      <c r="AW37">
        <v>162110.736</v>
      </c>
      <c r="AX37">
        <v>175436.614</v>
      </c>
      <c r="AY37">
        <v>175176.25700000001</v>
      </c>
      <c r="AZ37">
        <v>189107.19</v>
      </c>
      <c r="BA37">
        <v>179961.69200000001</v>
      </c>
      <c r="BB37">
        <v>187919.08199999999</v>
      </c>
      <c r="BC37">
        <v>191633.753</v>
      </c>
      <c r="BD37">
        <v>192356.152</v>
      </c>
      <c r="BE37">
        <v>189851.59099999999</v>
      </c>
      <c r="BF37">
        <v>204024.546</v>
      </c>
      <c r="BG37">
        <f t="shared" si="0"/>
        <v>6457539.3290000008</v>
      </c>
    </row>
    <row r="38" spans="2:59" x14ac:dyDescent="0.3">
      <c r="B38" t="s">
        <v>566</v>
      </c>
      <c r="C38" t="s">
        <v>590</v>
      </c>
      <c r="D38">
        <v>57069.521000000001</v>
      </c>
      <c r="E38">
        <v>51928.387000000002</v>
      </c>
      <c r="F38">
        <v>54106.584999999999</v>
      </c>
      <c r="G38">
        <v>56204.108999999997</v>
      </c>
      <c r="H38">
        <v>56603.811999999998</v>
      </c>
      <c r="I38">
        <v>60787.858999999997</v>
      </c>
      <c r="J38">
        <v>57029.184000000001</v>
      </c>
      <c r="K38">
        <v>65815.316000000006</v>
      </c>
      <c r="L38">
        <v>65635.633000000002</v>
      </c>
      <c r="M38">
        <v>68998.271999999997</v>
      </c>
      <c r="N38">
        <v>74561.111000000004</v>
      </c>
      <c r="O38">
        <v>62562.686999999998</v>
      </c>
      <c r="P38">
        <v>62577.355000000003</v>
      </c>
      <c r="Q38">
        <v>66501.044999999998</v>
      </c>
      <c r="R38">
        <v>75133.163</v>
      </c>
      <c r="S38">
        <v>63816.800999999999</v>
      </c>
      <c r="T38">
        <v>57344.546000000002</v>
      </c>
      <c r="U38">
        <v>63732.46</v>
      </c>
      <c r="V38">
        <v>68690.244000000006</v>
      </c>
      <c r="W38">
        <v>76570.626999999993</v>
      </c>
      <c r="X38">
        <v>90802.254000000001</v>
      </c>
      <c r="Y38">
        <v>91968.36</v>
      </c>
      <c r="Z38">
        <v>93405.823999999993</v>
      </c>
      <c r="AA38">
        <v>93101.463000000003</v>
      </c>
      <c r="AB38">
        <v>93218.807000000001</v>
      </c>
      <c r="AC38">
        <v>101278.87300000001</v>
      </c>
      <c r="AD38">
        <v>109529.62300000001</v>
      </c>
      <c r="AE38">
        <v>110981.755</v>
      </c>
      <c r="AF38">
        <v>116097.22</v>
      </c>
      <c r="AG38">
        <v>108854.895</v>
      </c>
      <c r="AH38">
        <v>122162.43799999999</v>
      </c>
      <c r="AI38">
        <v>115440.827</v>
      </c>
      <c r="AJ38">
        <v>105972.633</v>
      </c>
      <c r="AK38">
        <v>124391.974</v>
      </c>
      <c r="AL38">
        <v>129965.814</v>
      </c>
      <c r="AM38">
        <v>133350.45499999999</v>
      </c>
      <c r="AN38">
        <v>122804.163</v>
      </c>
      <c r="AO38">
        <v>133988.51300000001</v>
      </c>
      <c r="AP38">
        <v>167339.878</v>
      </c>
      <c r="AQ38">
        <v>173122.73699999999</v>
      </c>
      <c r="AR38">
        <v>152422.522</v>
      </c>
      <c r="AS38">
        <v>172587.35500000001</v>
      </c>
      <c r="AT38">
        <v>193316.90599999999</v>
      </c>
      <c r="AU38">
        <v>192103.12899999999</v>
      </c>
      <c r="AV38">
        <v>151733.12599999999</v>
      </c>
      <c r="AW38">
        <v>165095.674</v>
      </c>
      <c r="AX38">
        <v>169514.40900000001</v>
      </c>
      <c r="AY38">
        <v>160786.94899999999</v>
      </c>
      <c r="AZ38">
        <v>179114.61499999999</v>
      </c>
      <c r="BA38">
        <v>179789.34299999999</v>
      </c>
      <c r="BB38">
        <v>189070.52</v>
      </c>
      <c r="BC38">
        <v>176822.74</v>
      </c>
      <c r="BD38">
        <v>198766.068</v>
      </c>
      <c r="BE38">
        <v>183922.052</v>
      </c>
      <c r="BF38">
        <v>185220.17</v>
      </c>
      <c r="BG38">
        <f t="shared" si="0"/>
        <v>6253712.801</v>
      </c>
    </row>
    <row r="39" spans="2:59" x14ac:dyDescent="0.3">
      <c r="B39" t="s">
        <v>92</v>
      </c>
      <c r="C39" t="s">
        <v>590</v>
      </c>
      <c r="D39">
        <v>91000.271999999997</v>
      </c>
      <c r="E39">
        <v>92793.434999999998</v>
      </c>
      <c r="F39">
        <v>98117.918999999994</v>
      </c>
      <c r="G39">
        <v>105781.94899999999</v>
      </c>
      <c r="H39">
        <v>103662.423</v>
      </c>
      <c r="I39">
        <v>105440.91800000001</v>
      </c>
      <c r="J39">
        <v>105206.23</v>
      </c>
      <c r="K39">
        <v>107472.436</v>
      </c>
      <c r="L39">
        <v>118557.777</v>
      </c>
      <c r="M39">
        <v>123618.23699999999</v>
      </c>
      <c r="N39">
        <v>125620.41899999999</v>
      </c>
      <c r="O39">
        <v>121528.04700000001</v>
      </c>
      <c r="P39">
        <v>130834.893</v>
      </c>
      <c r="Q39">
        <v>138872.95699999999</v>
      </c>
      <c r="R39">
        <v>135220.625</v>
      </c>
      <c r="S39">
        <v>122100.099</v>
      </c>
      <c r="T39">
        <v>130009.818</v>
      </c>
      <c r="U39">
        <v>126570.17200000001</v>
      </c>
      <c r="V39">
        <v>135855.016</v>
      </c>
      <c r="W39">
        <v>140233.41399999999</v>
      </c>
      <c r="X39">
        <v>135301.299</v>
      </c>
      <c r="Y39">
        <v>124021.607</v>
      </c>
      <c r="Z39">
        <v>117553.019</v>
      </c>
      <c r="AA39">
        <v>101630.905</v>
      </c>
      <c r="AB39">
        <v>105422.583</v>
      </c>
      <c r="AC39">
        <v>104472.83</v>
      </c>
      <c r="AD39">
        <v>102874.018</v>
      </c>
      <c r="AE39">
        <v>103116.04</v>
      </c>
      <c r="AF39">
        <v>100354.789</v>
      </c>
      <c r="AG39">
        <v>107461.435</v>
      </c>
      <c r="AH39">
        <v>106049.64</v>
      </c>
      <c r="AI39">
        <v>110959.753</v>
      </c>
      <c r="AJ39">
        <v>111968.178</v>
      </c>
      <c r="AK39">
        <v>107652.11900000001</v>
      </c>
      <c r="AL39">
        <v>112334.878</v>
      </c>
      <c r="AM39">
        <v>112327.54399999999</v>
      </c>
      <c r="AN39">
        <v>118059.065</v>
      </c>
      <c r="AO39">
        <v>115341.818</v>
      </c>
      <c r="AP39">
        <v>118374.427</v>
      </c>
      <c r="AQ39">
        <v>114260.053</v>
      </c>
      <c r="AR39">
        <v>115118.13099999999</v>
      </c>
      <c r="AS39">
        <v>114527.74400000001</v>
      </c>
      <c r="AT39">
        <v>107311.088</v>
      </c>
      <c r="AU39">
        <v>112914.264</v>
      </c>
      <c r="AV39">
        <v>111102.766</v>
      </c>
      <c r="AW39">
        <v>108510.197</v>
      </c>
      <c r="AX39">
        <v>107072.73299999999</v>
      </c>
      <c r="AY39">
        <v>103545.079</v>
      </c>
      <c r="AZ39">
        <v>104443.49400000001</v>
      </c>
      <c r="BA39">
        <v>99863.410999999993</v>
      </c>
      <c r="BB39">
        <v>110824.07399999999</v>
      </c>
      <c r="BC39">
        <v>99944.085000000006</v>
      </c>
      <c r="BD39">
        <v>95107.312000000005</v>
      </c>
      <c r="BE39">
        <v>96970.148000000001</v>
      </c>
      <c r="BF39">
        <v>93350.819000000003</v>
      </c>
      <c r="BG39">
        <f t="shared" si="0"/>
        <v>6168638.4010000005</v>
      </c>
    </row>
    <row r="40" spans="2:59" x14ac:dyDescent="0.3">
      <c r="B40" t="s">
        <v>524</v>
      </c>
      <c r="C40" t="s">
        <v>590</v>
      </c>
      <c r="D40">
        <v>3714.6709999999998</v>
      </c>
      <c r="E40">
        <v>4147.3770000000004</v>
      </c>
      <c r="F40">
        <v>5034.7910000000002</v>
      </c>
      <c r="G40">
        <v>5570.1729999999998</v>
      </c>
      <c r="H40">
        <v>7480.68</v>
      </c>
      <c r="I40">
        <v>7451.3440000000001</v>
      </c>
      <c r="J40">
        <v>9479.1949999999997</v>
      </c>
      <c r="K40">
        <v>12167.106</v>
      </c>
      <c r="L40">
        <v>17099.221000000001</v>
      </c>
      <c r="M40">
        <v>14561.656999999999</v>
      </c>
      <c r="N40">
        <v>15375.731</v>
      </c>
      <c r="O40">
        <v>19248.082999999999</v>
      </c>
      <c r="P40">
        <v>21836.985000000001</v>
      </c>
      <c r="Q40">
        <v>24455.223000000002</v>
      </c>
      <c r="R40">
        <v>24246.204000000002</v>
      </c>
      <c r="S40">
        <v>24407.552</v>
      </c>
      <c r="T40">
        <v>28778.616000000002</v>
      </c>
      <c r="U40">
        <v>32159.59</v>
      </c>
      <c r="V40">
        <v>35067.521000000001</v>
      </c>
      <c r="W40">
        <v>36736.006000000001</v>
      </c>
      <c r="X40">
        <v>40135.315000000002</v>
      </c>
      <c r="Y40">
        <v>38048.792000000001</v>
      </c>
      <c r="Z40">
        <v>37909.446000000004</v>
      </c>
      <c r="AA40">
        <v>42452.858999999997</v>
      </c>
      <c r="AB40">
        <v>45973.178999999996</v>
      </c>
      <c r="AC40">
        <v>48672.091</v>
      </c>
      <c r="AD40">
        <v>49702.517999999996</v>
      </c>
      <c r="AE40">
        <v>56944.843000000001</v>
      </c>
      <c r="AF40">
        <v>67003.423999999999</v>
      </c>
      <c r="AG40">
        <v>78891.838000000003</v>
      </c>
      <c r="AH40">
        <v>90805.921000000002</v>
      </c>
      <c r="AI40">
        <v>99782.736999999994</v>
      </c>
      <c r="AJ40">
        <v>109778.97900000001</v>
      </c>
      <c r="AK40">
        <v>124949.35799999999</v>
      </c>
      <c r="AL40">
        <v>139158.98300000001</v>
      </c>
      <c r="AM40">
        <v>161153.649</v>
      </c>
      <c r="AN40">
        <v>180255.052</v>
      </c>
      <c r="AO40">
        <v>185916.9</v>
      </c>
      <c r="AP40">
        <v>164347.606</v>
      </c>
      <c r="AQ40">
        <v>176126.01</v>
      </c>
      <c r="AR40">
        <v>181270.81099999999</v>
      </c>
      <c r="AS40">
        <v>194600.356</v>
      </c>
      <c r="AT40">
        <v>208322.27</v>
      </c>
      <c r="AU40">
        <v>224574.41399999999</v>
      </c>
      <c r="AV40">
        <v>243188.106</v>
      </c>
      <c r="AW40">
        <v>247467.495</v>
      </c>
      <c r="AX40">
        <v>252047.57800000001</v>
      </c>
      <c r="AY40">
        <v>252447.28099999999</v>
      </c>
      <c r="AZ40">
        <v>252443.614</v>
      </c>
      <c r="BA40">
        <v>267602.99200000003</v>
      </c>
      <c r="BB40">
        <v>281926.29399999999</v>
      </c>
      <c r="BC40">
        <v>278317.96600000001</v>
      </c>
      <c r="BD40">
        <v>296597.96100000001</v>
      </c>
      <c r="BE40">
        <v>300088.94500000001</v>
      </c>
      <c r="BF40">
        <v>316212.74400000001</v>
      </c>
      <c r="BG40">
        <f t="shared" si="0"/>
        <v>6084136.0529999994</v>
      </c>
    </row>
    <row r="41" spans="2:59" x14ac:dyDescent="0.3">
      <c r="B41" t="s">
        <v>192</v>
      </c>
      <c r="C41" t="s">
        <v>590</v>
      </c>
      <c r="D41">
        <v>16054.126</v>
      </c>
      <c r="E41">
        <v>17088.22</v>
      </c>
      <c r="F41">
        <v>18595.357</v>
      </c>
      <c r="G41">
        <v>21554.626</v>
      </c>
      <c r="H41">
        <v>25522.32</v>
      </c>
      <c r="I41">
        <v>27641.846000000001</v>
      </c>
      <c r="J41">
        <v>26563.748</v>
      </c>
      <c r="K41">
        <v>19677.121999999999</v>
      </c>
      <c r="L41">
        <v>22904.081999999999</v>
      </c>
      <c r="M41">
        <v>19695.456999999999</v>
      </c>
      <c r="N41">
        <v>21686.637999999999</v>
      </c>
      <c r="O41">
        <v>23047.095000000001</v>
      </c>
      <c r="P41">
        <v>25511.319</v>
      </c>
      <c r="Q41">
        <v>23795.163</v>
      </c>
      <c r="R41">
        <v>26123.707999999999</v>
      </c>
      <c r="S41">
        <v>31099.827000000001</v>
      </c>
      <c r="T41">
        <v>34495.468999999997</v>
      </c>
      <c r="U41">
        <v>37865.442000000003</v>
      </c>
      <c r="V41">
        <v>39313.906999999999</v>
      </c>
      <c r="W41">
        <v>42947.904000000002</v>
      </c>
      <c r="X41">
        <v>45239.779000000002</v>
      </c>
      <c r="Y41">
        <v>50978.633999999998</v>
      </c>
      <c r="Z41">
        <v>56523.137999999999</v>
      </c>
      <c r="AA41">
        <v>57091.523000000001</v>
      </c>
      <c r="AB41">
        <v>63838.803</v>
      </c>
      <c r="AC41">
        <v>63937.811999999998</v>
      </c>
      <c r="AD41">
        <v>74564.778000000006</v>
      </c>
      <c r="AE41">
        <v>74810.467000000004</v>
      </c>
      <c r="AF41">
        <v>74531.774999999994</v>
      </c>
      <c r="AG41">
        <v>72181.228000000003</v>
      </c>
      <c r="AH41">
        <v>75943.570000000007</v>
      </c>
      <c r="AI41">
        <v>78715.822</v>
      </c>
      <c r="AJ41">
        <v>81264.387000000002</v>
      </c>
      <c r="AK41">
        <v>93156.467999999993</v>
      </c>
      <c r="AL41">
        <v>85312.755000000005</v>
      </c>
      <c r="AM41">
        <v>95723.368000000002</v>
      </c>
      <c r="AN41">
        <v>102030.60799999999</v>
      </c>
      <c r="AO41">
        <v>108202.16899999999</v>
      </c>
      <c r="AP41">
        <v>122243.11199999999</v>
      </c>
      <c r="AQ41">
        <v>125393.065</v>
      </c>
      <c r="AR41">
        <v>141326.18</v>
      </c>
      <c r="AS41">
        <v>125451.73699999999</v>
      </c>
      <c r="AT41">
        <v>127193.56200000001</v>
      </c>
      <c r="AU41">
        <v>147963.45000000001</v>
      </c>
      <c r="AV41">
        <v>150911.71799999999</v>
      </c>
      <c r="AW41">
        <v>167207.86600000001</v>
      </c>
      <c r="AX41">
        <v>178586.56700000001</v>
      </c>
      <c r="AY41">
        <v>189092.522</v>
      </c>
      <c r="AZ41">
        <v>198586.38500000001</v>
      </c>
      <c r="BA41">
        <v>206734.459</v>
      </c>
      <c r="BB41">
        <v>202715.427</v>
      </c>
      <c r="BC41">
        <v>217163.40700000001</v>
      </c>
      <c r="BD41">
        <v>217068.065</v>
      </c>
      <c r="BE41">
        <v>213412.06599999999</v>
      </c>
      <c r="BF41">
        <v>201894.019</v>
      </c>
      <c r="BG41">
        <f t="shared" si="0"/>
        <v>4808174.0669999998</v>
      </c>
    </row>
    <row r="42" spans="2:59" x14ac:dyDescent="0.3">
      <c r="B42" t="s">
        <v>298</v>
      </c>
      <c r="C42" t="s">
        <v>590</v>
      </c>
      <c r="AJ42">
        <v>262043.82</v>
      </c>
      <c r="AK42">
        <v>217621.78200000001</v>
      </c>
      <c r="AL42">
        <v>199983.51199999999</v>
      </c>
      <c r="AM42">
        <v>169166.04399999999</v>
      </c>
      <c r="AN42">
        <v>141535.19899999999</v>
      </c>
      <c r="AO42">
        <v>129459.768</v>
      </c>
      <c r="AP42">
        <v>127321.90700000001</v>
      </c>
      <c r="AQ42">
        <v>116493.25599999999</v>
      </c>
      <c r="AR42">
        <v>118099.402</v>
      </c>
      <c r="AS42">
        <v>131850.652</v>
      </c>
      <c r="AT42">
        <v>133735.49</v>
      </c>
      <c r="AU42">
        <v>142209.927</v>
      </c>
      <c r="AV42">
        <v>173053.06400000001</v>
      </c>
      <c r="AW42">
        <v>177328.78599999999</v>
      </c>
      <c r="AX42">
        <v>192631.177</v>
      </c>
      <c r="AY42">
        <v>222348.54500000001</v>
      </c>
      <c r="AZ42">
        <v>232806.829</v>
      </c>
      <c r="BA42">
        <v>213338.726</v>
      </c>
      <c r="BB42">
        <v>248549.26</v>
      </c>
      <c r="BC42">
        <v>259058.88200000001</v>
      </c>
      <c r="BD42">
        <v>242971.753</v>
      </c>
      <c r="BE42">
        <v>262846.89299999998</v>
      </c>
      <c r="BF42">
        <v>248314.57199999999</v>
      </c>
      <c r="BG42">
        <f t="shared" si="0"/>
        <v>4362769.2460000003</v>
      </c>
    </row>
    <row r="43" spans="2:59" x14ac:dyDescent="0.3">
      <c r="B43" t="s">
        <v>396</v>
      </c>
      <c r="C43" t="s">
        <v>590</v>
      </c>
      <c r="N43">
        <v>14601.994000000001</v>
      </c>
      <c r="O43">
        <v>16677.516</v>
      </c>
      <c r="P43">
        <v>17913.294999999998</v>
      </c>
      <c r="Q43">
        <v>17513.592000000001</v>
      </c>
      <c r="R43">
        <v>19050.064999999999</v>
      </c>
      <c r="S43">
        <v>19446.100999999999</v>
      </c>
      <c r="T43">
        <v>23894.171999999999</v>
      </c>
      <c r="U43">
        <v>22610.722000000002</v>
      </c>
      <c r="V43">
        <v>23237.778999999999</v>
      </c>
      <c r="W43">
        <v>27278.812999999998</v>
      </c>
      <c r="X43">
        <v>27997.544999999998</v>
      </c>
      <c r="Y43">
        <v>30824.802</v>
      </c>
      <c r="Z43">
        <v>30571.778999999999</v>
      </c>
      <c r="AA43">
        <v>37971.785000000003</v>
      </c>
      <c r="AB43">
        <v>34697.154000000002</v>
      </c>
      <c r="AC43">
        <v>36237.294000000002</v>
      </c>
      <c r="AD43">
        <v>39984.968000000001</v>
      </c>
      <c r="AE43">
        <v>40762.372000000003</v>
      </c>
      <c r="AF43">
        <v>42724.216999999997</v>
      </c>
      <c r="AG43">
        <v>49882.201000000001</v>
      </c>
      <c r="AH43">
        <v>56592.811000000002</v>
      </c>
      <c r="AI43">
        <v>68591.235000000001</v>
      </c>
      <c r="AJ43">
        <v>75298.178</v>
      </c>
      <c r="AK43">
        <v>91722.671000000002</v>
      </c>
      <c r="AL43">
        <v>94010.879000000001</v>
      </c>
      <c r="AM43">
        <v>121132.011</v>
      </c>
      <c r="AN43">
        <v>125374.73</v>
      </c>
      <c r="AO43">
        <v>124821.01300000001</v>
      </c>
      <c r="AP43">
        <v>114186.713</v>
      </c>
      <c r="AQ43">
        <v>107934.478</v>
      </c>
      <c r="AR43">
        <v>125734.09600000001</v>
      </c>
      <c r="AS43">
        <v>135620.32800000001</v>
      </c>
      <c r="AT43">
        <v>133742.82399999999</v>
      </c>
      <c r="AU43">
        <v>158256.71900000001</v>
      </c>
      <c r="AV43">
        <v>163826.89199999999</v>
      </c>
      <c r="AW43">
        <v>174486.861</v>
      </c>
      <c r="AX43">
        <v>167702.91099999999</v>
      </c>
      <c r="AY43">
        <v>184816.8</v>
      </c>
      <c r="AZ43">
        <v>204031.88</v>
      </c>
      <c r="BA43">
        <v>198876.07800000001</v>
      </c>
      <c r="BB43">
        <v>218476.193</v>
      </c>
      <c r="BC43">
        <v>220405.035</v>
      </c>
      <c r="BD43">
        <v>218707.21400000001</v>
      </c>
      <c r="BE43">
        <v>236510.49900000001</v>
      </c>
      <c r="BF43">
        <v>242821.40599999999</v>
      </c>
      <c r="BG43">
        <f t="shared" si="0"/>
        <v>4337558.6209999993</v>
      </c>
    </row>
    <row r="44" spans="2:59" x14ac:dyDescent="0.3">
      <c r="B44" t="s">
        <v>426</v>
      </c>
      <c r="C44" t="s">
        <v>590</v>
      </c>
      <c r="D44">
        <v>14154.62</v>
      </c>
      <c r="E44">
        <v>14656.999</v>
      </c>
      <c r="F44">
        <v>16105.464</v>
      </c>
      <c r="G44">
        <v>18514.683000000001</v>
      </c>
      <c r="H44">
        <v>19035.397000000001</v>
      </c>
      <c r="I44">
        <v>19974.149000000001</v>
      </c>
      <c r="J44">
        <v>20326.181</v>
      </c>
      <c r="K44">
        <v>21572.960999999999</v>
      </c>
      <c r="L44">
        <v>24737.581999999999</v>
      </c>
      <c r="M44">
        <v>23993.181</v>
      </c>
      <c r="N44">
        <v>24337.879000000001</v>
      </c>
      <c r="O44">
        <v>23076.431</v>
      </c>
      <c r="P44">
        <v>18929.054</v>
      </c>
      <c r="Q44">
        <v>20036.488000000001</v>
      </c>
      <c r="R44">
        <v>21418.947</v>
      </c>
      <c r="S44">
        <v>23219.444</v>
      </c>
      <c r="T44">
        <v>22838.076000000001</v>
      </c>
      <c r="U44">
        <v>24389.217000000001</v>
      </c>
      <c r="V44">
        <v>26138.376</v>
      </c>
      <c r="W44">
        <v>28250.567999999999</v>
      </c>
      <c r="X44">
        <v>32067.915000000001</v>
      </c>
      <c r="Y44">
        <v>34400.127</v>
      </c>
      <c r="Z44">
        <v>37385.065000000002</v>
      </c>
      <c r="AA44">
        <v>40303.997000000003</v>
      </c>
      <c r="AB44">
        <v>42856.228999999999</v>
      </c>
      <c r="AC44">
        <v>47175.955000000002</v>
      </c>
      <c r="AD44">
        <v>49453.161999999997</v>
      </c>
      <c r="AE44">
        <v>53534.533000000003</v>
      </c>
      <c r="AF44">
        <v>58213.625</v>
      </c>
      <c r="AG44">
        <v>60956.540999999997</v>
      </c>
      <c r="AH44">
        <v>68565.566000000006</v>
      </c>
      <c r="AI44">
        <v>68242.87</v>
      </c>
      <c r="AJ44">
        <v>72789.95</v>
      </c>
      <c r="AK44">
        <v>78008.091</v>
      </c>
      <c r="AL44">
        <v>84839.712</v>
      </c>
      <c r="AM44">
        <v>84484.013000000006</v>
      </c>
      <c r="AN44">
        <v>94447.251999999993</v>
      </c>
      <c r="AO44">
        <v>94711.275999999998</v>
      </c>
      <c r="AP44">
        <v>97663.210999999996</v>
      </c>
      <c r="AQ44">
        <v>100384.125</v>
      </c>
      <c r="AR44">
        <v>106449.34299999999</v>
      </c>
      <c r="AS44">
        <v>108282.84299999999</v>
      </c>
      <c r="AT44">
        <v>114084.037</v>
      </c>
      <c r="AU44">
        <v>118895.141</v>
      </c>
      <c r="AV44">
        <v>131601.296</v>
      </c>
      <c r="AW44">
        <v>136636.087</v>
      </c>
      <c r="AX44">
        <v>146074.94500000001</v>
      </c>
      <c r="AY44">
        <v>158894.777</v>
      </c>
      <c r="AZ44">
        <v>159070.79300000001</v>
      </c>
      <c r="BA44">
        <v>158836.10500000001</v>
      </c>
      <c r="BB44">
        <v>161395.671</v>
      </c>
      <c r="BC44">
        <v>161956.72200000001</v>
      </c>
      <c r="BD44">
        <v>163496.86199999999</v>
      </c>
      <c r="BE44">
        <v>164325.60399999999</v>
      </c>
      <c r="BF44">
        <v>166298.45000000001</v>
      </c>
      <c r="BG44">
        <f t="shared" si="0"/>
        <v>3882487.5880000005</v>
      </c>
    </row>
    <row r="45" spans="2:59" x14ac:dyDescent="0.3">
      <c r="B45" t="s">
        <v>178</v>
      </c>
      <c r="C45" t="s">
        <v>590</v>
      </c>
      <c r="D45">
        <v>6160.56</v>
      </c>
      <c r="E45">
        <v>6065.2179999999998</v>
      </c>
      <c r="F45">
        <v>5669.1819999999998</v>
      </c>
      <c r="G45">
        <v>5427.16</v>
      </c>
      <c r="H45">
        <v>5650.8469999999998</v>
      </c>
      <c r="I45">
        <v>6596.933</v>
      </c>
      <c r="J45">
        <v>8430.4330000000009</v>
      </c>
      <c r="K45">
        <v>8441.4339999999993</v>
      </c>
      <c r="L45">
        <v>9061.1569999999992</v>
      </c>
      <c r="M45">
        <v>11276.025</v>
      </c>
      <c r="N45">
        <v>15075.037</v>
      </c>
      <c r="O45">
        <v>18668.697</v>
      </c>
      <c r="P45">
        <v>28349.577000000001</v>
      </c>
      <c r="Q45">
        <v>38312.815999999999</v>
      </c>
      <c r="R45">
        <v>31906.566999999999</v>
      </c>
      <c r="S45">
        <v>32031.244999999999</v>
      </c>
      <c r="T45">
        <v>39170.894</v>
      </c>
      <c r="U45">
        <v>41891.807999999997</v>
      </c>
      <c r="V45">
        <v>62529.684000000001</v>
      </c>
      <c r="W45">
        <v>45621.146999999997</v>
      </c>
      <c r="X45">
        <v>66519.38</v>
      </c>
      <c r="Y45">
        <v>46438.887999999999</v>
      </c>
      <c r="Z45">
        <v>39269.902999999998</v>
      </c>
      <c r="AA45">
        <v>52625.116999999998</v>
      </c>
      <c r="AB45">
        <v>71103.13</v>
      </c>
      <c r="AC45">
        <v>72786.282999999996</v>
      </c>
      <c r="AD45">
        <v>76277.267000000007</v>
      </c>
      <c r="AE45">
        <v>84120.98</v>
      </c>
      <c r="AF45">
        <v>83948.630999999994</v>
      </c>
      <c r="AG45">
        <v>80046.942999999999</v>
      </c>
      <c r="AH45">
        <v>76970.33</v>
      </c>
      <c r="AI45">
        <v>79049.519</v>
      </c>
      <c r="AJ45">
        <v>80138.618000000002</v>
      </c>
      <c r="AK45">
        <v>82210.472999999998</v>
      </c>
      <c r="AL45">
        <v>86416.521999999997</v>
      </c>
      <c r="AM45">
        <v>95294.328999999998</v>
      </c>
      <c r="AN45">
        <v>97098.493000000002</v>
      </c>
      <c r="AO45">
        <v>87340.606</v>
      </c>
      <c r="AP45">
        <v>106999.393</v>
      </c>
      <c r="AQ45">
        <v>92045.366999999998</v>
      </c>
      <c r="AR45">
        <v>87861.32</v>
      </c>
      <c r="AS45">
        <v>84219.989000000001</v>
      </c>
      <c r="AT45">
        <v>89907.505999999994</v>
      </c>
      <c r="AU45">
        <v>91575.990999999995</v>
      </c>
      <c r="AV45">
        <v>88510.379000000001</v>
      </c>
      <c r="AW45">
        <v>107278.08500000001</v>
      </c>
      <c r="AX45">
        <v>101069.85400000001</v>
      </c>
      <c r="AY45">
        <v>109404.94500000001</v>
      </c>
      <c r="AZ45">
        <v>110208.018</v>
      </c>
      <c r="BA45">
        <v>121399.702</v>
      </c>
      <c r="BB45">
        <v>119177.5</v>
      </c>
      <c r="BC45">
        <v>121187.016</v>
      </c>
      <c r="BD45">
        <v>129987.81600000001</v>
      </c>
      <c r="BE45">
        <v>134465.223</v>
      </c>
      <c r="BF45">
        <v>145400.217</v>
      </c>
      <c r="BG45">
        <f t="shared" si="0"/>
        <v>3624690.1540000001</v>
      </c>
    </row>
    <row r="46" spans="2:59" x14ac:dyDescent="0.3">
      <c r="B46" t="s">
        <v>260</v>
      </c>
      <c r="C46" t="s">
        <v>590</v>
      </c>
      <c r="D46">
        <v>45371.790999999997</v>
      </c>
      <c r="E46">
        <v>48976.451999999997</v>
      </c>
      <c r="F46">
        <v>50560.595999999998</v>
      </c>
      <c r="G46">
        <v>56281.116000000002</v>
      </c>
      <c r="H46">
        <v>62401.339</v>
      </c>
      <c r="I46">
        <v>61293.904999999999</v>
      </c>
      <c r="J46">
        <v>61733.945</v>
      </c>
      <c r="K46">
        <v>58829.680999999997</v>
      </c>
      <c r="L46">
        <v>61154.559000000001</v>
      </c>
      <c r="M46">
        <v>62419.673999999999</v>
      </c>
      <c r="N46">
        <v>70003.03</v>
      </c>
      <c r="O46">
        <v>69280.630999999994</v>
      </c>
      <c r="P46">
        <v>69430.978000000003</v>
      </c>
      <c r="Q46">
        <v>73068.642000000007</v>
      </c>
      <c r="R46">
        <v>74102.736000000004</v>
      </c>
      <c r="S46">
        <v>75389.853000000003</v>
      </c>
      <c r="T46">
        <v>80013.94</v>
      </c>
      <c r="U46">
        <v>83204.23</v>
      </c>
      <c r="V46">
        <v>88187.683000000005</v>
      </c>
      <c r="W46">
        <v>86229.505000000005</v>
      </c>
      <c r="X46">
        <v>86860.229000000007</v>
      </c>
      <c r="Y46">
        <v>86618.206999999995</v>
      </c>
      <c r="Z46">
        <v>86871.23</v>
      </c>
      <c r="AA46">
        <v>89137.436000000002</v>
      </c>
      <c r="AB46">
        <v>90853.592000000004</v>
      </c>
      <c r="AC46">
        <v>86104.827000000005</v>
      </c>
      <c r="AD46">
        <v>83537.926999999996</v>
      </c>
      <c r="AE46">
        <v>84436.342000000004</v>
      </c>
      <c r="AF46">
        <v>78264.781000000003</v>
      </c>
      <c r="AG46">
        <v>76090.25</v>
      </c>
      <c r="AH46">
        <v>69647.331000000006</v>
      </c>
      <c r="AI46">
        <v>66585.385999999999</v>
      </c>
      <c r="AJ46">
        <v>60395.49</v>
      </c>
      <c r="AK46">
        <v>61917.294999999998</v>
      </c>
      <c r="AL46">
        <v>58884.686000000002</v>
      </c>
      <c r="AM46">
        <v>60369.821000000004</v>
      </c>
      <c r="AN46">
        <v>62063.974999999999</v>
      </c>
      <c r="AO46">
        <v>60886.868000000002</v>
      </c>
      <c r="AP46">
        <v>59163.377999999997</v>
      </c>
      <c r="AQ46">
        <v>58800.345000000001</v>
      </c>
      <c r="AR46">
        <v>55826.408000000003</v>
      </c>
      <c r="AS46">
        <v>56977.845999999998</v>
      </c>
      <c r="AT46">
        <v>56064.762999999999</v>
      </c>
      <c r="AU46">
        <v>59053.368000000002</v>
      </c>
      <c r="AV46">
        <v>57458.222999999998</v>
      </c>
      <c r="AW46">
        <v>58019.273999999998</v>
      </c>
      <c r="AX46">
        <v>57388.55</v>
      </c>
      <c r="AY46">
        <v>56035.427000000003</v>
      </c>
      <c r="AZ46">
        <v>54843.652000000002</v>
      </c>
      <c r="BA46">
        <v>48510.743000000002</v>
      </c>
      <c r="BB46">
        <v>50223.232000000004</v>
      </c>
      <c r="BC46">
        <v>47843.349000000002</v>
      </c>
      <c r="BD46">
        <v>44583.385999999999</v>
      </c>
      <c r="BE46">
        <v>42141.163999999997</v>
      </c>
      <c r="BF46">
        <v>42086.159</v>
      </c>
      <c r="BG46">
        <f t="shared" si="0"/>
        <v>3592479.2259999993</v>
      </c>
    </row>
    <row r="47" spans="2:59" x14ac:dyDescent="0.3">
      <c r="B47" t="s">
        <v>74</v>
      </c>
      <c r="C47" t="s">
        <v>590</v>
      </c>
      <c r="D47">
        <v>11.000999999999999</v>
      </c>
      <c r="E47">
        <v>11.000999999999999</v>
      </c>
      <c r="F47">
        <v>18.335000000000001</v>
      </c>
      <c r="G47">
        <v>22.001999999999999</v>
      </c>
      <c r="H47">
        <v>18.335000000000001</v>
      </c>
      <c r="I47">
        <v>22.001999999999999</v>
      </c>
      <c r="J47">
        <v>25.669</v>
      </c>
      <c r="K47">
        <v>916.75</v>
      </c>
      <c r="L47">
        <v>1243.1130000000001</v>
      </c>
      <c r="M47">
        <v>20524.199000000001</v>
      </c>
      <c r="N47">
        <v>15247.386</v>
      </c>
      <c r="O47">
        <v>21184.258999999998</v>
      </c>
      <c r="P47">
        <v>23454.132000000001</v>
      </c>
      <c r="Q47">
        <v>30630.451000000001</v>
      </c>
      <c r="R47">
        <v>31327.181</v>
      </c>
      <c r="S47">
        <v>31070.491000000002</v>
      </c>
      <c r="T47">
        <v>39651.271000000001</v>
      </c>
      <c r="U47">
        <v>38785.858999999997</v>
      </c>
      <c r="V47">
        <v>44814.406999999999</v>
      </c>
      <c r="W47">
        <v>36607.661</v>
      </c>
      <c r="X47">
        <v>36904.688000000002</v>
      </c>
      <c r="Y47">
        <v>36857.017</v>
      </c>
      <c r="Z47">
        <v>36871.684999999998</v>
      </c>
      <c r="AA47">
        <v>35342.546000000002</v>
      </c>
      <c r="AB47">
        <v>46394.883999999998</v>
      </c>
      <c r="AC47">
        <v>49926.205000000002</v>
      </c>
      <c r="AD47">
        <v>47234.627</v>
      </c>
      <c r="AE47">
        <v>47693.002</v>
      </c>
      <c r="AF47">
        <v>48367.73</v>
      </c>
      <c r="AG47">
        <v>54487.953000000001</v>
      </c>
      <c r="AH47">
        <v>52009.061000000002</v>
      </c>
      <c r="AI47">
        <v>57010.849000000002</v>
      </c>
      <c r="AJ47">
        <v>58136.618000000002</v>
      </c>
      <c r="AK47">
        <v>65980.331000000006</v>
      </c>
      <c r="AL47">
        <v>73130.981</v>
      </c>
      <c r="AM47">
        <v>70641.088000000003</v>
      </c>
      <c r="AN47">
        <v>41059.398999999998</v>
      </c>
      <c r="AO47">
        <v>41646.118999999999</v>
      </c>
      <c r="AP47">
        <v>81495.407999999996</v>
      </c>
      <c r="AQ47">
        <v>78374.790999999997</v>
      </c>
      <c r="AR47">
        <v>112562.232</v>
      </c>
      <c r="AS47">
        <v>101414.552</v>
      </c>
      <c r="AT47">
        <v>84704.032999999996</v>
      </c>
      <c r="AU47">
        <v>106841.712</v>
      </c>
      <c r="AV47">
        <v>113240.62699999999</v>
      </c>
      <c r="AW47">
        <v>116148.558</v>
      </c>
      <c r="AX47">
        <v>123874.927</v>
      </c>
      <c r="AY47">
        <v>135627.66200000001</v>
      </c>
      <c r="AZ47">
        <v>157354.63699999999</v>
      </c>
      <c r="BA47">
        <v>167959.601</v>
      </c>
      <c r="BB47">
        <v>160812.61799999999</v>
      </c>
      <c r="BC47">
        <v>165440.372</v>
      </c>
      <c r="BD47">
        <v>176386.367</v>
      </c>
      <c r="BE47">
        <v>170706.18400000001</v>
      </c>
      <c r="BF47">
        <v>211369.54699999999</v>
      </c>
      <c r="BG47">
        <f t="shared" si="0"/>
        <v>3499594.1159999995</v>
      </c>
    </row>
    <row r="48" spans="2:59" x14ac:dyDescent="0.3">
      <c r="B48" t="s">
        <v>504</v>
      </c>
      <c r="C48" t="s">
        <v>590</v>
      </c>
      <c r="D48">
        <v>49222.141000000003</v>
      </c>
      <c r="E48">
        <v>48851.773999999998</v>
      </c>
      <c r="F48">
        <v>51326.999000000003</v>
      </c>
      <c r="G48">
        <v>55371.7</v>
      </c>
      <c r="H48">
        <v>60432.160000000003</v>
      </c>
      <c r="I48">
        <v>62628.692999999999</v>
      </c>
      <c r="J48">
        <v>72591.932000000001</v>
      </c>
      <c r="K48">
        <v>69001.938999999998</v>
      </c>
      <c r="L48">
        <v>77685.395000000004</v>
      </c>
      <c r="M48">
        <v>86467.86</v>
      </c>
      <c r="N48">
        <v>92379.063999999998</v>
      </c>
      <c r="O48">
        <v>84590.356</v>
      </c>
      <c r="P48">
        <v>84781.04</v>
      </c>
      <c r="Q48">
        <v>87366.274999999994</v>
      </c>
      <c r="R48">
        <v>79889.262000000002</v>
      </c>
      <c r="S48">
        <v>80824.346999999994</v>
      </c>
      <c r="T48">
        <v>88308.694000000003</v>
      </c>
      <c r="U48">
        <v>85804.133000000002</v>
      </c>
      <c r="V48">
        <v>79533.562999999995</v>
      </c>
      <c r="W48">
        <v>84927.72</v>
      </c>
      <c r="X48">
        <v>71759.523000000001</v>
      </c>
      <c r="Y48">
        <v>69430.978000000003</v>
      </c>
      <c r="Z48">
        <v>62291.328999999998</v>
      </c>
      <c r="AA48">
        <v>58297.966</v>
      </c>
      <c r="AB48">
        <v>57333.544999999998</v>
      </c>
      <c r="AC48">
        <v>62394.004999999997</v>
      </c>
      <c r="AD48">
        <v>62038.305999999997</v>
      </c>
      <c r="AE48">
        <v>59717.095000000001</v>
      </c>
      <c r="AF48">
        <v>57443.555</v>
      </c>
      <c r="AG48">
        <v>55533.048000000003</v>
      </c>
      <c r="AH48">
        <v>51946.722000000002</v>
      </c>
      <c r="AI48">
        <v>51525.017</v>
      </c>
      <c r="AJ48">
        <v>51026.305</v>
      </c>
      <c r="AK48">
        <v>51756.038</v>
      </c>
      <c r="AL48">
        <v>54894.99</v>
      </c>
      <c r="AM48">
        <v>55155.347000000002</v>
      </c>
      <c r="AN48">
        <v>55910.749000000003</v>
      </c>
      <c r="AO48">
        <v>52148.406999999999</v>
      </c>
      <c r="AP48">
        <v>52977.148999999998</v>
      </c>
      <c r="AQ48">
        <v>51106.978999999999</v>
      </c>
      <c r="AR48">
        <v>49350.485999999997</v>
      </c>
      <c r="AS48">
        <v>51125.313999999998</v>
      </c>
      <c r="AT48">
        <v>57425.22</v>
      </c>
      <c r="AU48">
        <v>54781.313000000002</v>
      </c>
      <c r="AV48">
        <v>54520.955999999998</v>
      </c>
      <c r="AW48">
        <v>51561.686999999998</v>
      </c>
      <c r="AX48">
        <v>49570.506000000001</v>
      </c>
      <c r="AY48">
        <v>48059.701999999997</v>
      </c>
      <c r="AZ48">
        <v>49123.131999999998</v>
      </c>
      <c r="BA48">
        <v>43065.248</v>
      </c>
      <c r="BB48">
        <v>52023.728999999999</v>
      </c>
      <c r="BC48">
        <v>51734.036</v>
      </c>
      <c r="BD48">
        <v>47047.61</v>
      </c>
      <c r="BE48">
        <v>44847.41</v>
      </c>
      <c r="BF48">
        <v>43420.947</v>
      </c>
      <c r="BG48">
        <f t="shared" si="0"/>
        <v>3374329.3960000006</v>
      </c>
    </row>
    <row r="49" spans="2:59" x14ac:dyDescent="0.3">
      <c r="B49" t="s">
        <v>284</v>
      </c>
      <c r="C49" t="s">
        <v>590</v>
      </c>
      <c r="D49">
        <v>8265.4179999999997</v>
      </c>
      <c r="E49">
        <v>8720.1260000000002</v>
      </c>
      <c r="F49">
        <v>9031.8209999999999</v>
      </c>
      <c r="G49">
        <v>9394.8539999999994</v>
      </c>
      <c r="H49">
        <v>9075.8250000000007</v>
      </c>
      <c r="I49">
        <v>19314.089</v>
      </c>
      <c r="J49">
        <v>27704.185000000001</v>
      </c>
      <c r="K49">
        <v>18393.671999999999</v>
      </c>
      <c r="L49">
        <v>19717.458999999999</v>
      </c>
      <c r="M49">
        <v>22625.39</v>
      </c>
      <c r="N49">
        <v>23908.84</v>
      </c>
      <c r="O49">
        <v>28862.956999999999</v>
      </c>
      <c r="P49">
        <v>29552.352999999999</v>
      </c>
      <c r="Q49">
        <v>30645.118999999999</v>
      </c>
      <c r="R49">
        <v>30942.146000000001</v>
      </c>
      <c r="S49">
        <v>33157.014000000003</v>
      </c>
      <c r="T49">
        <v>48800.436000000002</v>
      </c>
      <c r="U49">
        <v>43710.64</v>
      </c>
      <c r="V49">
        <v>42317.18</v>
      </c>
      <c r="W49">
        <v>52991.817000000003</v>
      </c>
      <c r="X49">
        <v>45558.807999999997</v>
      </c>
      <c r="Y49">
        <v>32122.92</v>
      </c>
      <c r="Z49">
        <v>30623.116999999998</v>
      </c>
      <c r="AA49">
        <v>38749.188999999998</v>
      </c>
      <c r="AB49">
        <v>40204.987999999998</v>
      </c>
      <c r="AC49">
        <v>44675.061000000002</v>
      </c>
      <c r="AD49">
        <v>47751.673999999999</v>
      </c>
      <c r="AE49">
        <v>52881.807000000001</v>
      </c>
      <c r="AF49">
        <v>67927.508000000002</v>
      </c>
      <c r="AG49">
        <v>73251.991999999998</v>
      </c>
      <c r="AH49">
        <v>47693.002</v>
      </c>
      <c r="AI49">
        <v>45643.148999999998</v>
      </c>
      <c r="AJ49">
        <v>59112.04</v>
      </c>
      <c r="AK49">
        <v>63362.093000000001</v>
      </c>
      <c r="AL49">
        <v>71334.150999999998</v>
      </c>
      <c r="AM49">
        <v>74348.425000000003</v>
      </c>
      <c r="AN49">
        <v>69500.650999999998</v>
      </c>
      <c r="AO49">
        <v>68308.876000000004</v>
      </c>
      <c r="AP49">
        <v>72371.911999999997</v>
      </c>
      <c r="AQ49">
        <v>72283.903999999995</v>
      </c>
      <c r="AR49">
        <v>72445.251999999993</v>
      </c>
      <c r="AS49">
        <v>85342.091</v>
      </c>
      <c r="AT49">
        <v>87259.932000000001</v>
      </c>
      <c r="AU49">
        <v>91117.615999999995</v>
      </c>
      <c r="AV49">
        <v>114084.037</v>
      </c>
      <c r="AW49">
        <v>113522.986</v>
      </c>
      <c r="AX49">
        <v>98770.645000000004</v>
      </c>
      <c r="AY49">
        <v>62155.65</v>
      </c>
      <c r="AZ49">
        <v>93149.134000000005</v>
      </c>
      <c r="BA49">
        <v>104546.17</v>
      </c>
      <c r="BB49">
        <v>112195.53200000001</v>
      </c>
      <c r="BC49">
        <v>134384.549</v>
      </c>
      <c r="BD49">
        <v>152723.21599999999</v>
      </c>
      <c r="BE49">
        <v>165506.378</v>
      </c>
      <c r="BF49">
        <v>168443.64499999999</v>
      </c>
      <c r="BG49">
        <f t="shared" si="0"/>
        <v>3290483.4410000006</v>
      </c>
    </row>
    <row r="50" spans="2:59" x14ac:dyDescent="0.3">
      <c r="B50" t="s">
        <v>100</v>
      </c>
      <c r="C50" t="s">
        <v>590</v>
      </c>
      <c r="D50">
        <v>22295.360000000001</v>
      </c>
      <c r="E50">
        <v>25973.361000000001</v>
      </c>
      <c r="F50">
        <v>30736.794000000002</v>
      </c>
      <c r="G50">
        <v>34411.127999999997</v>
      </c>
      <c r="H50">
        <v>42863.563000000002</v>
      </c>
      <c r="I50">
        <v>46317.877</v>
      </c>
      <c r="J50">
        <v>48767.432999999997</v>
      </c>
      <c r="K50">
        <v>55166.347999999998</v>
      </c>
      <c r="L50">
        <v>59526.411</v>
      </c>
      <c r="M50">
        <v>66376.366999999998</v>
      </c>
      <c r="N50">
        <v>61238.9</v>
      </c>
      <c r="O50">
        <v>64300.845000000001</v>
      </c>
      <c r="P50">
        <v>66171.014999999999</v>
      </c>
      <c r="Q50">
        <v>68825.922999999995</v>
      </c>
      <c r="R50">
        <v>71260.811000000002</v>
      </c>
      <c r="S50">
        <v>73061.308000000005</v>
      </c>
      <c r="T50">
        <v>73116.312999999995</v>
      </c>
      <c r="U50">
        <v>75969.239000000001</v>
      </c>
      <c r="V50">
        <v>81411.066999999995</v>
      </c>
      <c r="W50">
        <v>79152.195000000007</v>
      </c>
      <c r="X50">
        <v>77487.376999999993</v>
      </c>
      <c r="Y50">
        <v>80343.97</v>
      </c>
      <c r="Z50">
        <v>90131.192999999999</v>
      </c>
      <c r="AA50">
        <v>90365.880999999994</v>
      </c>
      <c r="AB50">
        <v>87366.274999999994</v>
      </c>
      <c r="AC50">
        <v>89540.805999999997</v>
      </c>
      <c r="AD50">
        <v>91528.320000000007</v>
      </c>
      <c r="AE50">
        <v>91634.663</v>
      </c>
      <c r="AF50">
        <v>87289.267999999996</v>
      </c>
      <c r="AG50">
        <v>86739.217999999993</v>
      </c>
      <c r="AH50">
        <v>74480.437000000005</v>
      </c>
      <c r="AI50">
        <v>57549.898000000001</v>
      </c>
      <c r="AJ50">
        <v>54205.593999999997</v>
      </c>
      <c r="AK50">
        <v>67861.501999999993</v>
      </c>
      <c r="AL50">
        <v>54161.59</v>
      </c>
      <c r="AM50">
        <v>58004.606</v>
      </c>
      <c r="AN50">
        <v>56559.807999999997</v>
      </c>
      <c r="AO50">
        <v>51616.692000000003</v>
      </c>
      <c r="AP50">
        <v>48998.453999999998</v>
      </c>
      <c r="AQ50">
        <v>43981.998</v>
      </c>
      <c r="AR50">
        <v>43530.957000000002</v>
      </c>
      <c r="AS50">
        <v>46453.555999999997</v>
      </c>
      <c r="AT50">
        <v>44634.724000000002</v>
      </c>
      <c r="AU50">
        <v>47307.966999999997</v>
      </c>
      <c r="AV50">
        <v>46801.921000000002</v>
      </c>
      <c r="AW50">
        <v>47916.688999999998</v>
      </c>
      <c r="AX50">
        <v>48991.12</v>
      </c>
      <c r="AY50">
        <v>52254.75</v>
      </c>
      <c r="AZ50">
        <v>50740.279000000002</v>
      </c>
      <c r="BA50">
        <v>42665.544999999998</v>
      </c>
      <c r="BB50">
        <v>44114.01</v>
      </c>
      <c r="BC50">
        <v>49346.819000000003</v>
      </c>
      <c r="BD50">
        <v>44708.063999999998</v>
      </c>
      <c r="BE50">
        <v>39599.932999999997</v>
      </c>
      <c r="BF50">
        <v>42416.188999999998</v>
      </c>
      <c r="BG50">
        <f t="shared" si="0"/>
        <v>3278272.3309999993</v>
      </c>
    </row>
    <row r="51" spans="2:59" x14ac:dyDescent="0.3">
      <c r="B51" t="s">
        <v>236</v>
      </c>
      <c r="C51" t="s">
        <v>590</v>
      </c>
      <c r="D51">
        <v>9405.8549999999996</v>
      </c>
      <c r="E51">
        <v>9823.893</v>
      </c>
      <c r="F51">
        <v>10164.924000000001</v>
      </c>
      <c r="G51">
        <v>12258.781000000001</v>
      </c>
      <c r="H51">
        <v>13223.201999999999</v>
      </c>
      <c r="I51">
        <v>17025.881000000001</v>
      </c>
      <c r="J51">
        <v>18650.362000000001</v>
      </c>
      <c r="K51">
        <v>19534.109</v>
      </c>
      <c r="L51">
        <v>22321.028999999999</v>
      </c>
      <c r="M51">
        <v>25474.649000000001</v>
      </c>
      <c r="N51">
        <v>24165.53</v>
      </c>
      <c r="O51">
        <v>27814.195</v>
      </c>
      <c r="P51">
        <v>31572.87</v>
      </c>
      <c r="Q51">
        <v>37256.720000000001</v>
      </c>
      <c r="R51">
        <v>36218.959000000003</v>
      </c>
      <c r="S51">
        <v>38873.866999999998</v>
      </c>
      <c r="T51">
        <v>42911.233999999997</v>
      </c>
      <c r="U51">
        <v>46999.938999999998</v>
      </c>
      <c r="V51">
        <v>48081.703999999998</v>
      </c>
      <c r="W51">
        <v>51293.995999999999</v>
      </c>
      <c r="X51">
        <v>51429.675000000003</v>
      </c>
      <c r="Y51">
        <v>50721.944000000003</v>
      </c>
      <c r="Z51">
        <v>52148.406999999999</v>
      </c>
      <c r="AA51">
        <v>55544.048999999999</v>
      </c>
      <c r="AB51">
        <v>57054.853000000003</v>
      </c>
      <c r="AC51">
        <v>60600.841999999997</v>
      </c>
      <c r="AD51">
        <v>59130.375</v>
      </c>
      <c r="AE51">
        <v>63472.103000000003</v>
      </c>
      <c r="AF51">
        <v>67989.846999999994</v>
      </c>
      <c r="AG51">
        <v>74183.41</v>
      </c>
      <c r="AH51">
        <v>74278.751999999993</v>
      </c>
      <c r="AI51">
        <v>74062.399000000005</v>
      </c>
      <c r="AJ51">
        <v>75499.862999999998</v>
      </c>
      <c r="AK51">
        <v>75712.548999999999</v>
      </c>
      <c r="AL51">
        <v>77909.081999999995</v>
      </c>
      <c r="AM51">
        <v>78781.827999999994</v>
      </c>
      <c r="AN51">
        <v>80241.293999999994</v>
      </c>
      <c r="AO51">
        <v>83717.61</v>
      </c>
      <c r="AP51">
        <v>87751.31</v>
      </c>
      <c r="AQ51">
        <v>86636.542000000001</v>
      </c>
      <c r="AR51">
        <v>91616.327999999994</v>
      </c>
      <c r="AS51">
        <v>93805.527000000002</v>
      </c>
      <c r="AT51">
        <v>93669.847999999998</v>
      </c>
      <c r="AU51">
        <v>95738.035999999993</v>
      </c>
      <c r="AV51">
        <v>97149.831000000006</v>
      </c>
      <c r="AW51">
        <v>98675.303</v>
      </c>
      <c r="AX51">
        <v>97285.51</v>
      </c>
      <c r="AY51">
        <v>98246.263999999996</v>
      </c>
      <c r="AZ51">
        <v>95965.39</v>
      </c>
      <c r="BA51">
        <v>91942.691000000006</v>
      </c>
      <c r="BB51">
        <v>83856.956000000006</v>
      </c>
      <c r="BC51">
        <v>79841.591</v>
      </c>
      <c r="BD51">
        <v>80043.275999999998</v>
      </c>
      <c r="BE51">
        <v>69482.316000000006</v>
      </c>
      <c r="BF51">
        <v>67318.785999999993</v>
      </c>
      <c r="BG51">
        <f t="shared" si="0"/>
        <v>3264576.0859999997</v>
      </c>
    </row>
    <row r="52" spans="2:59" x14ac:dyDescent="0.3">
      <c r="B52" t="s">
        <v>86</v>
      </c>
      <c r="C52" t="s">
        <v>590</v>
      </c>
      <c r="D52">
        <v>30821.134999999998</v>
      </c>
      <c r="E52">
        <v>31862.562999999998</v>
      </c>
      <c r="F52">
        <v>33905.082000000002</v>
      </c>
      <c r="G52">
        <v>36992.696000000004</v>
      </c>
      <c r="H52">
        <v>38943.54</v>
      </c>
      <c r="I52">
        <v>38188.137999999999</v>
      </c>
      <c r="J52">
        <v>39258.902000000002</v>
      </c>
      <c r="K52">
        <v>39966.633000000002</v>
      </c>
      <c r="L52">
        <v>42350.182999999997</v>
      </c>
      <c r="M52">
        <v>44693.396000000001</v>
      </c>
      <c r="N52">
        <v>50692.608</v>
      </c>
      <c r="O52">
        <v>52155.741000000002</v>
      </c>
      <c r="P52">
        <v>56193.108</v>
      </c>
      <c r="Q52">
        <v>60164.468999999997</v>
      </c>
      <c r="R52">
        <v>57469.224000000002</v>
      </c>
      <c r="S52">
        <v>54392.610999999997</v>
      </c>
      <c r="T52">
        <v>58415.31</v>
      </c>
      <c r="U52">
        <v>56218.777000000002</v>
      </c>
      <c r="V52">
        <v>57483.892</v>
      </c>
      <c r="W52">
        <v>61594.599000000002</v>
      </c>
      <c r="X52">
        <v>52306.088000000003</v>
      </c>
      <c r="Y52">
        <v>56130.769</v>
      </c>
      <c r="Z52">
        <v>53868.23</v>
      </c>
      <c r="AA52">
        <v>51983.392</v>
      </c>
      <c r="AB52">
        <v>54550.292000000001</v>
      </c>
      <c r="AC52">
        <v>54700.639000000003</v>
      </c>
      <c r="AD52">
        <v>54080.915999999997</v>
      </c>
      <c r="AE52">
        <v>57744.249000000003</v>
      </c>
      <c r="AF52">
        <v>53340.182000000001</v>
      </c>
      <c r="AG52">
        <v>54117.586000000003</v>
      </c>
      <c r="AH52">
        <v>57685.576999999997</v>
      </c>
      <c r="AI52">
        <v>61605.599999999999</v>
      </c>
      <c r="AJ52">
        <v>56658.817000000003</v>
      </c>
      <c r="AK52">
        <v>57102.523999999998</v>
      </c>
      <c r="AL52">
        <v>57054.853000000003</v>
      </c>
      <c r="AM52">
        <v>59783.101000000002</v>
      </c>
      <c r="AN52">
        <v>63178.743000000002</v>
      </c>
      <c r="AO52">
        <v>62658.029000000002</v>
      </c>
      <c r="AP52">
        <v>63662.786999999997</v>
      </c>
      <c r="AQ52">
        <v>61869.624000000003</v>
      </c>
      <c r="AR52">
        <v>62283.995000000003</v>
      </c>
      <c r="AS52">
        <v>65888.656000000003</v>
      </c>
      <c r="AT52">
        <v>67073.096999999994</v>
      </c>
      <c r="AU52">
        <v>72195.895999999993</v>
      </c>
      <c r="AV52">
        <v>72390.247000000003</v>
      </c>
      <c r="AW52">
        <v>74216.413</v>
      </c>
      <c r="AX52">
        <v>72162.892999999996</v>
      </c>
      <c r="AY52">
        <v>69735.339000000007</v>
      </c>
      <c r="AZ52">
        <v>69027.607999999993</v>
      </c>
      <c r="BA52">
        <v>62731.368999999999</v>
      </c>
      <c r="BB52">
        <v>67502.135999999999</v>
      </c>
      <c r="BC52">
        <v>65019.576999999997</v>
      </c>
      <c r="BD52">
        <v>62272.993999999999</v>
      </c>
      <c r="BE52">
        <v>62485.68</v>
      </c>
      <c r="BF52">
        <v>58712.337</v>
      </c>
      <c r="BG52">
        <f t="shared" si="0"/>
        <v>3089542.8420000006</v>
      </c>
    </row>
    <row r="53" spans="2:59" x14ac:dyDescent="0.3">
      <c r="B53" t="s">
        <v>406</v>
      </c>
      <c r="C53" t="s">
        <v>590</v>
      </c>
      <c r="D53">
        <v>3406.643</v>
      </c>
      <c r="E53">
        <v>4114.3739999999998</v>
      </c>
      <c r="F53">
        <v>4180.38</v>
      </c>
      <c r="G53">
        <v>5350.1530000000002</v>
      </c>
      <c r="H53">
        <v>7275.3280000000004</v>
      </c>
      <c r="I53">
        <v>11763.736000000001</v>
      </c>
      <c r="J53">
        <v>12907.84</v>
      </c>
      <c r="K53">
        <v>12838.166999999999</v>
      </c>
      <c r="L53">
        <v>6633.6030000000001</v>
      </c>
      <c r="M53">
        <v>12112.101000000001</v>
      </c>
      <c r="N53">
        <v>21539.957999999999</v>
      </c>
      <c r="O53">
        <v>32280.600999999999</v>
      </c>
      <c r="P53">
        <v>41426.099000000002</v>
      </c>
      <c r="Q53">
        <v>49577.84</v>
      </c>
      <c r="R53">
        <v>62291.328999999998</v>
      </c>
      <c r="S53">
        <v>47395.974999999999</v>
      </c>
      <c r="T53">
        <v>55247.021999999997</v>
      </c>
      <c r="U53">
        <v>50567.93</v>
      </c>
      <c r="V53">
        <v>48294.39</v>
      </c>
      <c r="W53">
        <v>70289.055999999997</v>
      </c>
      <c r="X53">
        <v>68154.861999999994</v>
      </c>
      <c r="Y53">
        <v>65958.328999999998</v>
      </c>
      <c r="Z53">
        <v>65602.63</v>
      </c>
      <c r="AA53">
        <v>59929.781000000003</v>
      </c>
      <c r="AB53">
        <v>69625.328999999998</v>
      </c>
      <c r="AC53">
        <v>69893.02</v>
      </c>
      <c r="AD53">
        <v>73505.014999999999</v>
      </c>
      <c r="AE53">
        <v>59343.061000000002</v>
      </c>
      <c r="AF53">
        <v>70747.430999999997</v>
      </c>
      <c r="AG53">
        <v>42441.858</v>
      </c>
      <c r="AH53">
        <v>39196.563000000002</v>
      </c>
      <c r="AI53">
        <v>42273.175999999999</v>
      </c>
      <c r="AJ53">
        <v>46614.904000000002</v>
      </c>
      <c r="AK53">
        <v>45137.103000000003</v>
      </c>
      <c r="AL53">
        <v>35199.533000000003</v>
      </c>
      <c r="AM53">
        <v>35841.258000000002</v>
      </c>
      <c r="AN53">
        <v>39665.938999999998</v>
      </c>
      <c r="AO53">
        <v>42328.180999999997</v>
      </c>
      <c r="AP53">
        <v>37869.108999999997</v>
      </c>
      <c r="AQ53">
        <v>40285.661999999997</v>
      </c>
      <c r="AR53">
        <v>76057.247000000003</v>
      </c>
      <c r="AS53">
        <v>85734.46</v>
      </c>
      <c r="AT53">
        <v>93677.182000000001</v>
      </c>
      <c r="AU53">
        <v>101616.23699999999</v>
      </c>
      <c r="AV53">
        <v>104304.148</v>
      </c>
      <c r="AW53">
        <v>106067.97500000001</v>
      </c>
      <c r="AX53">
        <v>98891.656000000003</v>
      </c>
      <c r="AY53">
        <v>95055.974000000002</v>
      </c>
      <c r="AZ53">
        <v>96148.74</v>
      </c>
      <c r="BA53">
        <v>76735.642000000007</v>
      </c>
      <c r="BB53">
        <v>91517.319000000003</v>
      </c>
      <c r="BC53">
        <v>95694.032000000007</v>
      </c>
      <c r="BD53">
        <v>98502.953999999998</v>
      </c>
      <c r="BE53">
        <v>98136.254000000001</v>
      </c>
      <c r="BF53">
        <v>96280.751999999993</v>
      </c>
      <c r="BG53">
        <f t="shared" si="0"/>
        <v>3023525.8410000005</v>
      </c>
    </row>
    <row r="54" spans="2:59" x14ac:dyDescent="0.3">
      <c r="B54" t="s">
        <v>174</v>
      </c>
      <c r="C54" t="s">
        <v>590</v>
      </c>
      <c r="D54">
        <v>29779.706999999999</v>
      </c>
      <c r="E54">
        <v>31734.218000000001</v>
      </c>
      <c r="F54">
        <v>36926.69</v>
      </c>
      <c r="G54">
        <v>40707.366999999998</v>
      </c>
      <c r="H54">
        <v>43189.925999999999</v>
      </c>
      <c r="I54">
        <v>44337.697</v>
      </c>
      <c r="J54">
        <v>50127.89</v>
      </c>
      <c r="K54">
        <v>49075.461000000003</v>
      </c>
      <c r="L54">
        <v>53325.514000000003</v>
      </c>
      <c r="M54">
        <v>59401.733</v>
      </c>
      <c r="N54">
        <v>62100.644999999997</v>
      </c>
      <c r="O54">
        <v>57062.186999999998</v>
      </c>
      <c r="P54">
        <v>59643.754999999997</v>
      </c>
      <c r="Q54">
        <v>59266.053999999996</v>
      </c>
      <c r="R54">
        <v>55078.34</v>
      </c>
      <c r="S54">
        <v>55778.737000000001</v>
      </c>
      <c r="T54">
        <v>60135.133000000002</v>
      </c>
      <c r="U54">
        <v>61847.622000000003</v>
      </c>
      <c r="V54">
        <v>61117.889000000003</v>
      </c>
      <c r="W54">
        <v>62999.06</v>
      </c>
      <c r="X54">
        <v>60369.821000000004</v>
      </c>
      <c r="Y54">
        <v>51789.040999999997</v>
      </c>
      <c r="Z54">
        <v>53695.881000000001</v>
      </c>
      <c r="AA54">
        <v>50175.561000000002</v>
      </c>
      <c r="AB54">
        <v>50861.29</v>
      </c>
      <c r="AC54">
        <v>60072.794000000002</v>
      </c>
      <c r="AD54">
        <v>58903.021000000001</v>
      </c>
      <c r="AE54">
        <v>58341.97</v>
      </c>
      <c r="AF54">
        <v>55107.675999999999</v>
      </c>
      <c r="AG54">
        <v>48785.767999999996</v>
      </c>
      <c r="AH54">
        <v>50230.565999999999</v>
      </c>
      <c r="AI54">
        <v>60270.811999999998</v>
      </c>
      <c r="AJ54">
        <v>54322.938000000002</v>
      </c>
      <c r="AK54">
        <v>57065.853999999999</v>
      </c>
      <c r="AL54">
        <v>61000.544999999998</v>
      </c>
      <c r="AM54">
        <v>57172.197</v>
      </c>
      <c r="AN54">
        <v>72181.228000000003</v>
      </c>
      <c r="AO54">
        <v>61557.928999999996</v>
      </c>
      <c r="AP54">
        <v>59552.08</v>
      </c>
      <c r="AQ54">
        <v>55148.012999999999</v>
      </c>
      <c r="AR54">
        <v>51330.665999999997</v>
      </c>
      <c r="AS54">
        <v>52918.476999999999</v>
      </c>
      <c r="AT54">
        <v>52049.398000000001</v>
      </c>
      <c r="AU54">
        <v>55998.756999999998</v>
      </c>
      <c r="AV54">
        <v>50600.932999999997</v>
      </c>
      <c r="AW54">
        <v>47095.281000000003</v>
      </c>
      <c r="AX54">
        <v>54986.665000000001</v>
      </c>
      <c r="AY54">
        <v>50256.235000000001</v>
      </c>
      <c r="AZ54">
        <v>46933.932999999997</v>
      </c>
      <c r="BA54">
        <v>44510.046000000002</v>
      </c>
      <c r="BB54">
        <v>46640.572999999997</v>
      </c>
      <c r="BC54">
        <v>40645.027999999998</v>
      </c>
      <c r="BD54">
        <v>36427.978000000003</v>
      </c>
      <c r="BE54">
        <v>38532.836000000003</v>
      </c>
      <c r="BF54">
        <v>33498.044999999998</v>
      </c>
      <c r="BG54">
        <f t="shared" si="0"/>
        <v>2872665.4610000006</v>
      </c>
    </row>
    <row r="55" spans="2:59" x14ac:dyDescent="0.3">
      <c r="B55" t="s">
        <v>166</v>
      </c>
      <c r="C55" t="s">
        <v>590</v>
      </c>
      <c r="AJ55">
        <v>138176.22700000001</v>
      </c>
      <c r="AK55">
        <v>132631.723</v>
      </c>
      <c r="AL55">
        <v>125734.09600000001</v>
      </c>
      <c r="AM55">
        <v>123830.923</v>
      </c>
      <c r="AN55">
        <v>125378.397</v>
      </c>
      <c r="AO55">
        <v>127413.58199999999</v>
      </c>
      <c r="AP55">
        <v>122543.806</v>
      </c>
      <c r="AQ55">
        <v>111975.512</v>
      </c>
      <c r="AR55">
        <v>123849.258</v>
      </c>
      <c r="AS55">
        <v>123720.913</v>
      </c>
      <c r="AT55">
        <v>119749.552</v>
      </c>
      <c r="AU55">
        <v>122059.762</v>
      </c>
      <c r="AV55">
        <v>116775.61500000001</v>
      </c>
      <c r="AW55">
        <v>120108.91800000001</v>
      </c>
      <c r="AX55">
        <v>122107.433</v>
      </c>
      <c r="AY55">
        <v>123302.875</v>
      </c>
      <c r="AZ55">
        <v>116658.27099999999</v>
      </c>
      <c r="BA55">
        <v>107659.45299999999</v>
      </c>
      <c r="BB55">
        <v>111579.476</v>
      </c>
      <c r="BC55">
        <v>106907.71799999999</v>
      </c>
      <c r="BD55">
        <v>101029.51700000001</v>
      </c>
      <c r="BE55">
        <v>98675.303</v>
      </c>
      <c r="BF55">
        <v>96475.103000000003</v>
      </c>
      <c r="BG55">
        <f t="shared" si="0"/>
        <v>2718343.4329999997</v>
      </c>
    </row>
    <row r="56" spans="2:59" x14ac:dyDescent="0.3">
      <c r="B56" t="s">
        <v>148</v>
      </c>
      <c r="C56" t="s">
        <v>590</v>
      </c>
      <c r="D56">
        <v>16409.825000000001</v>
      </c>
      <c r="E56">
        <v>18217.655999999999</v>
      </c>
      <c r="F56">
        <v>19442.434000000001</v>
      </c>
      <c r="G56">
        <v>21257.598999999998</v>
      </c>
      <c r="H56">
        <v>21708.639999999999</v>
      </c>
      <c r="I56">
        <v>22885.746999999999</v>
      </c>
      <c r="J56">
        <v>23501.803</v>
      </c>
      <c r="K56">
        <v>24715.58</v>
      </c>
      <c r="L56">
        <v>26604.084999999999</v>
      </c>
      <c r="M56">
        <v>28048.883000000002</v>
      </c>
      <c r="N56">
        <v>28404.581999999999</v>
      </c>
      <c r="O56">
        <v>30326.09</v>
      </c>
      <c r="P56">
        <v>31481.195</v>
      </c>
      <c r="Q56">
        <v>33699.730000000003</v>
      </c>
      <c r="R56">
        <v>36479.315999999999</v>
      </c>
      <c r="S56">
        <v>35896.262999999999</v>
      </c>
      <c r="T56">
        <v>38089.129000000001</v>
      </c>
      <c r="U56">
        <v>39354.243999999999</v>
      </c>
      <c r="V56">
        <v>41682.788999999997</v>
      </c>
      <c r="W56">
        <v>44433.038999999997</v>
      </c>
      <c r="X56">
        <v>44356.031999999999</v>
      </c>
      <c r="Y56">
        <v>44458.707999999999</v>
      </c>
      <c r="Z56">
        <v>45914.506999999998</v>
      </c>
      <c r="AA56">
        <v>49449.495000000003</v>
      </c>
      <c r="AB56">
        <v>48980.118999999999</v>
      </c>
      <c r="AC56">
        <v>48378.731</v>
      </c>
      <c r="AD56">
        <v>49101.13</v>
      </c>
      <c r="AE56">
        <v>50487.256000000001</v>
      </c>
      <c r="AF56">
        <v>52445.434000000001</v>
      </c>
      <c r="AG56">
        <v>53233.839</v>
      </c>
      <c r="AH56">
        <v>57337.212</v>
      </c>
      <c r="AI56">
        <v>57120.858999999997</v>
      </c>
      <c r="AJ56">
        <v>62049.307000000001</v>
      </c>
      <c r="AK56">
        <v>64022.152999999998</v>
      </c>
      <c r="AL56">
        <v>67571.808999999994</v>
      </c>
      <c r="AM56">
        <v>59614.419000000002</v>
      </c>
      <c r="AN56">
        <v>60527.502</v>
      </c>
      <c r="AO56">
        <v>64909.567000000003</v>
      </c>
      <c r="AP56">
        <v>65976.664000000004</v>
      </c>
      <c r="AQ56">
        <v>56512.137000000002</v>
      </c>
      <c r="AR56">
        <v>57923.932000000001</v>
      </c>
      <c r="AS56">
        <v>56273.781999999999</v>
      </c>
      <c r="AT56">
        <v>55661.392999999996</v>
      </c>
      <c r="AU56">
        <v>57421.553</v>
      </c>
      <c r="AV56">
        <v>55071.006000000001</v>
      </c>
      <c r="AW56">
        <v>60945.54</v>
      </c>
      <c r="AX56">
        <v>62940.387999999999</v>
      </c>
      <c r="AY56">
        <v>62430.675000000003</v>
      </c>
      <c r="AZ56">
        <v>68088.856</v>
      </c>
      <c r="BA56">
        <v>72661.604999999996</v>
      </c>
      <c r="BB56">
        <v>76174.591</v>
      </c>
      <c r="BC56">
        <v>76530.289999999994</v>
      </c>
      <c r="BD56">
        <v>79951.600999999995</v>
      </c>
      <c r="BE56">
        <v>89625.146999999997</v>
      </c>
      <c r="BF56">
        <v>84091.644</v>
      </c>
      <c r="BG56">
        <f t="shared" si="0"/>
        <v>2700877.5119999996</v>
      </c>
    </row>
    <row r="57" spans="2:59" x14ac:dyDescent="0.3">
      <c r="B57" t="s">
        <v>562</v>
      </c>
      <c r="C57" t="s">
        <v>590</v>
      </c>
      <c r="AJ57">
        <v>111806.83</v>
      </c>
      <c r="AK57">
        <v>116232.899</v>
      </c>
      <c r="AL57">
        <v>108664.211</v>
      </c>
      <c r="AM57">
        <v>103435.069</v>
      </c>
      <c r="AN57">
        <v>106170.651</v>
      </c>
      <c r="AO57">
        <v>107234.08100000001</v>
      </c>
      <c r="AP57">
        <v>119144.497</v>
      </c>
      <c r="AQ57">
        <v>123035.18399999999</v>
      </c>
      <c r="AR57">
        <v>121828.74099999999</v>
      </c>
      <c r="AS57">
        <v>123453.22199999999</v>
      </c>
      <c r="AT57">
        <v>128348.667</v>
      </c>
      <c r="AU57">
        <v>127142.224</v>
      </c>
      <c r="AV57">
        <v>126214.473</v>
      </c>
      <c r="AW57">
        <v>117248.658</v>
      </c>
      <c r="AX57">
        <v>120288.601</v>
      </c>
      <c r="AY57">
        <v>120200.59299999999</v>
      </c>
      <c r="AZ57">
        <v>123900.59600000001</v>
      </c>
      <c r="BA57">
        <v>107131.405</v>
      </c>
      <c r="BB57">
        <v>104168.469</v>
      </c>
      <c r="BC57">
        <v>113684.334</v>
      </c>
      <c r="BD57">
        <v>115814.861</v>
      </c>
      <c r="BE57">
        <v>103354.395</v>
      </c>
      <c r="BF57">
        <v>105213.564</v>
      </c>
      <c r="BG57">
        <f t="shared" si="0"/>
        <v>2653716.2249999992</v>
      </c>
    </row>
    <row r="58" spans="2:59" x14ac:dyDescent="0.3">
      <c r="B58" t="s">
        <v>208</v>
      </c>
      <c r="C58" t="s">
        <v>590</v>
      </c>
      <c r="D58">
        <v>15104.373</v>
      </c>
      <c r="E58">
        <v>14939.358</v>
      </c>
      <c r="F58">
        <v>16809.527999999998</v>
      </c>
      <c r="G58">
        <v>19358.093000000001</v>
      </c>
      <c r="H58">
        <v>22852.743999999999</v>
      </c>
      <c r="I58">
        <v>25327.969000000001</v>
      </c>
      <c r="J58">
        <v>29519.35</v>
      </c>
      <c r="K58">
        <v>28617.268</v>
      </c>
      <c r="L58">
        <v>33314.695</v>
      </c>
      <c r="M58">
        <v>37935.114999999998</v>
      </c>
      <c r="N58">
        <v>40395.671999999999</v>
      </c>
      <c r="O58">
        <v>40582.688999999998</v>
      </c>
      <c r="P58">
        <v>44161.680999999997</v>
      </c>
      <c r="Q58">
        <v>49387.156000000003</v>
      </c>
      <c r="R58">
        <v>46680.91</v>
      </c>
      <c r="S58">
        <v>46101.523999999998</v>
      </c>
      <c r="T58">
        <v>51279.328000000001</v>
      </c>
      <c r="U58">
        <v>50219.565000000002</v>
      </c>
      <c r="V58">
        <v>51913.718999999997</v>
      </c>
      <c r="W58">
        <v>54333.938999999998</v>
      </c>
      <c r="X58">
        <v>58246.627999999997</v>
      </c>
      <c r="Y58">
        <v>51510.349000000002</v>
      </c>
      <c r="Z58">
        <v>43083.582999999999</v>
      </c>
      <c r="AA58">
        <v>41576.446000000004</v>
      </c>
      <c r="AB58">
        <v>42254.841</v>
      </c>
      <c r="AC58">
        <v>49665.847999999998</v>
      </c>
      <c r="AD58">
        <v>53329.180999999997</v>
      </c>
      <c r="AE58">
        <v>57656.241000000002</v>
      </c>
      <c r="AF58">
        <v>52185.076999999997</v>
      </c>
      <c r="AG58">
        <v>52584.78</v>
      </c>
      <c r="AH58">
        <v>51745.036999999997</v>
      </c>
      <c r="AI58">
        <v>53699.548000000003</v>
      </c>
      <c r="AJ58">
        <v>47472.982000000004</v>
      </c>
      <c r="AK58">
        <v>50402.915000000001</v>
      </c>
      <c r="AL58">
        <v>57223.535000000003</v>
      </c>
      <c r="AM58">
        <v>52713.125</v>
      </c>
      <c r="AN58">
        <v>61282.904000000002</v>
      </c>
      <c r="AO58">
        <v>59933.447999999997</v>
      </c>
      <c r="AP58">
        <v>56988.847000000002</v>
      </c>
      <c r="AQ58">
        <v>55423.038</v>
      </c>
      <c r="AR58">
        <v>52427.099000000002</v>
      </c>
      <c r="AS58">
        <v>57051.186000000002</v>
      </c>
      <c r="AT58">
        <v>61682.607000000004</v>
      </c>
      <c r="AU58">
        <v>69130.284</v>
      </c>
      <c r="AV58">
        <v>67091.432000000001</v>
      </c>
      <c r="AW58">
        <v>54645.633999999998</v>
      </c>
      <c r="AX58">
        <v>66200.350999999995</v>
      </c>
      <c r="AY58">
        <v>63985.483</v>
      </c>
      <c r="AZ58">
        <v>56519.470999999998</v>
      </c>
      <c r="BA58">
        <v>53149.498</v>
      </c>
      <c r="BB58">
        <v>62082.31</v>
      </c>
      <c r="BC58">
        <v>56816.498</v>
      </c>
      <c r="BD58">
        <v>49134.133000000002</v>
      </c>
      <c r="BE58">
        <v>47219.959000000003</v>
      </c>
      <c r="BF58">
        <v>47300.633000000002</v>
      </c>
      <c r="BG58">
        <f t="shared" si="0"/>
        <v>2632249.6069999998</v>
      </c>
    </row>
    <row r="59" spans="2:59" x14ac:dyDescent="0.3">
      <c r="B59" t="s">
        <v>432</v>
      </c>
      <c r="C59" t="s">
        <v>590</v>
      </c>
      <c r="D59">
        <v>8335.0910000000003</v>
      </c>
      <c r="E59">
        <v>8723.7929999999997</v>
      </c>
      <c r="F59">
        <v>10348.273999999999</v>
      </c>
      <c r="G59">
        <v>11485.044</v>
      </c>
      <c r="H59">
        <v>12838.166999999999</v>
      </c>
      <c r="I59">
        <v>13982.271000000001</v>
      </c>
      <c r="J59">
        <v>16123.799000000001</v>
      </c>
      <c r="K59">
        <v>18232.324000000001</v>
      </c>
      <c r="L59">
        <v>22251.356</v>
      </c>
      <c r="M59">
        <v>22860.078000000001</v>
      </c>
      <c r="N59">
        <v>24781.585999999999</v>
      </c>
      <c r="O59">
        <v>27586.841</v>
      </c>
      <c r="P59">
        <v>26442.737000000001</v>
      </c>
      <c r="Q59">
        <v>31543.534</v>
      </c>
      <c r="R59">
        <v>30531.441999999999</v>
      </c>
      <c r="S59">
        <v>32526.29</v>
      </c>
      <c r="T59">
        <v>35129.86</v>
      </c>
      <c r="U59">
        <v>36754.341</v>
      </c>
      <c r="V59">
        <v>37476.74</v>
      </c>
      <c r="W59">
        <v>38136.800000000003</v>
      </c>
      <c r="X59">
        <v>37000.03</v>
      </c>
      <c r="Y59">
        <v>34664.150999999998</v>
      </c>
      <c r="Z59">
        <v>34997.847999999998</v>
      </c>
      <c r="AA59">
        <v>35415.885999999999</v>
      </c>
      <c r="AB59">
        <v>30993.484</v>
      </c>
      <c r="AC59">
        <v>28048.883000000002</v>
      </c>
      <c r="AD59">
        <v>29207.654999999999</v>
      </c>
      <c r="AE59">
        <v>32683.971000000001</v>
      </c>
      <c r="AF59">
        <v>37729.762999999999</v>
      </c>
      <c r="AG59">
        <v>39141.557999999997</v>
      </c>
      <c r="AH59">
        <v>41763.463000000003</v>
      </c>
      <c r="AI59">
        <v>43930.66</v>
      </c>
      <c r="AJ59">
        <v>48752.764999999999</v>
      </c>
      <c r="AK59">
        <v>49482.498</v>
      </c>
      <c r="AL59">
        <v>54799.648000000001</v>
      </c>
      <c r="AM59">
        <v>60710.851999999999</v>
      </c>
      <c r="AN59">
        <v>62162.983999999997</v>
      </c>
      <c r="AO59">
        <v>71158.134999999995</v>
      </c>
      <c r="AP59">
        <v>69240.293999999994</v>
      </c>
      <c r="AQ59">
        <v>69159.62</v>
      </c>
      <c r="AR59">
        <v>73306.997000000003</v>
      </c>
      <c r="AS59">
        <v>71051.792000000001</v>
      </c>
      <c r="AT59">
        <v>71337.817999999999</v>
      </c>
      <c r="AU59">
        <v>71425.826000000001</v>
      </c>
      <c r="AV59">
        <v>74066.066000000006</v>
      </c>
      <c r="AW59">
        <v>74832.468999999997</v>
      </c>
      <c r="AX59">
        <v>67692.820000000007</v>
      </c>
      <c r="AY59">
        <v>72170.226999999999</v>
      </c>
      <c r="AZ59">
        <v>78858.835000000006</v>
      </c>
      <c r="BA59">
        <v>77568.051000000007</v>
      </c>
      <c r="BB59">
        <v>84869.047999999995</v>
      </c>
      <c r="BC59">
        <v>85496.104999999996</v>
      </c>
      <c r="BD59">
        <v>91205.623999999996</v>
      </c>
      <c r="BE59">
        <v>98128.92</v>
      </c>
      <c r="BF59">
        <v>105653.60400000001</v>
      </c>
      <c r="BG59">
        <f t="shared" si="0"/>
        <v>2574798.7179999994</v>
      </c>
    </row>
    <row r="60" spans="2:59" x14ac:dyDescent="0.3">
      <c r="B60" t="s">
        <v>572</v>
      </c>
      <c r="C60" t="s">
        <v>590</v>
      </c>
      <c r="D60">
        <v>7491.6809999999996</v>
      </c>
      <c r="E60">
        <v>7986.7259999999997</v>
      </c>
      <c r="F60">
        <v>9347.1830000000009</v>
      </c>
      <c r="G60">
        <v>9119.8289999999997</v>
      </c>
      <c r="H60">
        <v>11800.406000000001</v>
      </c>
      <c r="I60">
        <v>13164.53</v>
      </c>
      <c r="J60">
        <v>19200.412</v>
      </c>
      <c r="K60">
        <v>22984.756000000001</v>
      </c>
      <c r="L60">
        <v>23622.813999999998</v>
      </c>
      <c r="M60">
        <v>27080.794999999998</v>
      </c>
      <c r="N60">
        <v>28199.23</v>
      </c>
      <c r="O60">
        <v>24528.562999999998</v>
      </c>
      <c r="P60">
        <v>23058.096000000001</v>
      </c>
      <c r="Q60">
        <v>25096.948</v>
      </c>
      <c r="R60">
        <v>19083.067999999999</v>
      </c>
      <c r="S60">
        <v>21800.314999999999</v>
      </c>
      <c r="T60">
        <v>13923.599</v>
      </c>
      <c r="U60">
        <v>15276.722</v>
      </c>
      <c r="V60">
        <v>15419.735000000001</v>
      </c>
      <c r="W60">
        <v>16281.48</v>
      </c>
      <c r="X60">
        <v>16820.528999999999</v>
      </c>
      <c r="Y60">
        <v>17726.277999999998</v>
      </c>
      <c r="Z60">
        <v>18382.670999999998</v>
      </c>
      <c r="AA60">
        <v>19317.756000000001</v>
      </c>
      <c r="AB60">
        <v>17550.261999999999</v>
      </c>
      <c r="AC60">
        <v>21165.923999999999</v>
      </c>
      <c r="AD60">
        <v>23091.098999999998</v>
      </c>
      <c r="AE60">
        <v>25969.694</v>
      </c>
      <c r="AF60">
        <v>23182.774000000001</v>
      </c>
      <c r="AG60">
        <v>17509.924999999999</v>
      </c>
      <c r="AH60">
        <v>21407.946</v>
      </c>
      <c r="AI60">
        <v>21451.95</v>
      </c>
      <c r="AJ60">
        <v>21477.618999999999</v>
      </c>
      <c r="AK60">
        <v>23006.758000000002</v>
      </c>
      <c r="AL60">
        <v>26230.050999999999</v>
      </c>
      <c r="AM60">
        <v>29090.311000000002</v>
      </c>
      <c r="AN60">
        <v>34667.817999999999</v>
      </c>
      <c r="AO60">
        <v>45100.432999999997</v>
      </c>
      <c r="AP60">
        <v>47513.319000000003</v>
      </c>
      <c r="AQ60">
        <v>47693.002</v>
      </c>
      <c r="AR60">
        <v>53644.542999999998</v>
      </c>
      <c r="AS60">
        <v>61139.891000000003</v>
      </c>
      <c r="AT60">
        <v>70806.103000000003</v>
      </c>
      <c r="AU60">
        <v>78767.16</v>
      </c>
      <c r="AV60">
        <v>90549.231</v>
      </c>
      <c r="AW60">
        <v>98143.588000000003</v>
      </c>
      <c r="AX60">
        <v>102745.673</v>
      </c>
      <c r="AY60">
        <v>104872.533</v>
      </c>
      <c r="AZ60">
        <v>117993.05899999999</v>
      </c>
      <c r="BA60">
        <v>128634.693</v>
      </c>
      <c r="BB60">
        <v>142737.97500000001</v>
      </c>
      <c r="BC60">
        <v>152169.49900000001</v>
      </c>
      <c r="BD60">
        <v>142220.92800000001</v>
      </c>
      <c r="BE60">
        <v>147230.04999999999</v>
      </c>
      <c r="BF60">
        <v>166910.83900000001</v>
      </c>
      <c r="BG60">
        <f t="shared" si="0"/>
        <v>2531388.7719999994</v>
      </c>
    </row>
    <row r="61" spans="2:59" x14ac:dyDescent="0.3">
      <c r="B61" t="s">
        <v>312</v>
      </c>
      <c r="C61" t="s">
        <v>590</v>
      </c>
      <c r="D61">
        <v>7803.3760000000002</v>
      </c>
      <c r="E61">
        <v>9981.5740000000005</v>
      </c>
      <c r="F61">
        <v>14290.299000000001</v>
      </c>
      <c r="G61">
        <v>17025.881000000001</v>
      </c>
      <c r="H61">
        <v>25335.303</v>
      </c>
      <c r="I61">
        <v>35419.553</v>
      </c>
      <c r="J61">
        <v>35151.862000000001</v>
      </c>
      <c r="K61">
        <v>25441.646000000001</v>
      </c>
      <c r="L61">
        <v>22442.04</v>
      </c>
      <c r="M61">
        <v>26831.438999999998</v>
      </c>
      <c r="N61">
        <v>25041.942999999999</v>
      </c>
      <c r="O61">
        <v>27139.467000000001</v>
      </c>
      <c r="P61">
        <v>27634.511999999999</v>
      </c>
      <c r="Q61">
        <v>24242.537</v>
      </c>
      <c r="R61">
        <v>19328.757000000001</v>
      </c>
      <c r="S61">
        <v>16827.863000000001</v>
      </c>
      <c r="T61">
        <v>18474.346000000001</v>
      </c>
      <c r="U61">
        <v>17220.232</v>
      </c>
      <c r="V61">
        <v>21000.909</v>
      </c>
      <c r="W61">
        <v>17667.606</v>
      </c>
      <c r="X61">
        <v>24675.242999999999</v>
      </c>
      <c r="Y61">
        <v>25214.292000000001</v>
      </c>
      <c r="Z61">
        <v>21169.591</v>
      </c>
      <c r="AA61">
        <v>21609.631000000001</v>
      </c>
      <c r="AB61">
        <v>28367.912</v>
      </c>
      <c r="AC61">
        <v>29159.984</v>
      </c>
      <c r="AD61">
        <v>35320.544000000002</v>
      </c>
      <c r="AE61">
        <v>31470.194</v>
      </c>
      <c r="AF61">
        <v>32914.991999999998</v>
      </c>
      <c r="AG61">
        <v>35885.262000000002</v>
      </c>
      <c r="AH61">
        <v>51000.635999999999</v>
      </c>
      <c r="AI61">
        <v>10190.593000000001</v>
      </c>
      <c r="AJ61">
        <v>21085.25</v>
      </c>
      <c r="AK61">
        <v>33274.358</v>
      </c>
      <c r="AL61">
        <v>38906.870000000003</v>
      </c>
      <c r="AM61">
        <v>54821.65</v>
      </c>
      <c r="AN61">
        <v>50153.559000000001</v>
      </c>
      <c r="AO61">
        <v>54920.659</v>
      </c>
      <c r="AP61">
        <v>51745.036999999997</v>
      </c>
      <c r="AQ61">
        <v>54022.243999999999</v>
      </c>
      <c r="AR61">
        <v>53560.201999999997</v>
      </c>
      <c r="AS61">
        <v>57641.572999999997</v>
      </c>
      <c r="AT61">
        <v>58228.292999999998</v>
      </c>
      <c r="AU61">
        <v>59922.447</v>
      </c>
      <c r="AV61">
        <v>63534.442000000003</v>
      </c>
      <c r="AW61">
        <v>71546.837</v>
      </c>
      <c r="AX61">
        <v>73769.039000000004</v>
      </c>
      <c r="AY61">
        <v>75235.839000000007</v>
      </c>
      <c r="AZ61">
        <v>82731.187000000005</v>
      </c>
      <c r="BA61">
        <v>87303.936000000002</v>
      </c>
      <c r="BB61">
        <v>89625.146999999997</v>
      </c>
      <c r="BC61">
        <v>91029.607999999993</v>
      </c>
      <c r="BD61">
        <v>102334.969</v>
      </c>
      <c r="BE61">
        <v>98345.273000000001</v>
      </c>
      <c r="BF61">
        <v>95408.005999999994</v>
      </c>
      <c r="BG61">
        <f t="shared" si="0"/>
        <v>2300426.4440000006</v>
      </c>
    </row>
    <row r="62" spans="2:59" x14ac:dyDescent="0.3">
      <c r="B62" t="s">
        <v>136</v>
      </c>
      <c r="C62" t="s">
        <v>590</v>
      </c>
      <c r="D62">
        <v>13490.893</v>
      </c>
      <c r="E62">
        <v>14473.648999999999</v>
      </c>
      <c r="F62">
        <v>16725.187000000002</v>
      </c>
      <c r="G62">
        <v>17355.911</v>
      </c>
      <c r="H62">
        <v>17524.593000000001</v>
      </c>
      <c r="I62">
        <v>17766.615000000002</v>
      </c>
      <c r="J62">
        <v>18793.375</v>
      </c>
      <c r="K62">
        <v>19259.083999999999</v>
      </c>
      <c r="L62">
        <v>21224.596000000001</v>
      </c>
      <c r="M62">
        <v>22555.717000000001</v>
      </c>
      <c r="N62">
        <v>24664.241999999998</v>
      </c>
      <c r="O62">
        <v>27095.463</v>
      </c>
      <c r="P62">
        <v>28191.896000000001</v>
      </c>
      <c r="Q62">
        <v>27652.847000000002</v>
      </c>
      <c r="R62">
        <v>25955.026000000002</v>
      </c>
      <c r="S62">
        <v>23014.092000000001</v>
      </c>
      <c r="T62">
        <v>24103.190999999999</v>
      </c>
      <c r="U62">
        <v>23109.434000000001</v>
      </c>
      <c r="V62">
        <v>22948.085999999999</v>
      </c>
      <c r="W62">
        <v>24862.26</v>
      </c>
      <c r="X62">
        <v>25265.63</v>
      </c>
      <c r="Y62">
        <v>24554.232</v>
      </c>
      <c r="Z62">
        <v>20615.874</v>
      </c>
      <c r="AA62">
        <v>20839.561000000002</v>
      </c>
      <c r="AB62">
        <v>22200.018</v>
      </c>
      <c r="AC62">
        <v>21503.288</v>
      </c>
      <c r="AD62">
        <v>22247.688999999998</v>
      </c>
      <c r="AE62">
        <v>22673.061000000002</v>
      </c>
      <c r="AF62">
        <v>26926.780999999999</v>
      </c>
      <c r="AG62">
        <v>32386.944</v>
      </c>
      <c r="AH62">
        <v>33314.695</v>
      </c>
      <c r="AI62">
        <v>31323.513999999999</v>
      </c>
      <c r="AJ62">
        <v>32474.952000000001</v>
      </c>
      <c r="AK62">
        <v>34627.481</v>
      </c>
      <c r="AL62">
        <v>38103.796999999999</v>
      </c>
      <c r="AM62">
        <v>41745.127999999997</v>
      </c>
      <c r="AN62">
        <v>48499.741999999998</v>
      </c>
      <c r="AO62">
        <v>56394.792999999998</v>
      </c>
      <c r="AP62">
        <v>57641.572999999997</v>
      </c>
      <c r="AQ62">
        <v>61502.923999999999</v>
      </c>
      <c r="AR62">
        <v>58815.012999999999</v>
      </c>
      <c r="AS62">
        <v>53340.182000000001</v>
      </c>
      <c r="AT62">
        <v>55162.680999999997</v>
      </c>
      <c r="AU62">
        <v>55602.720999999998</v>
      </c>
      <c r="AV62">
        <v>59775.767</v>
      </c>
      <c r="AW62">
        <v>61818.286</v>
      </c>
      <c r="AX62">
        <v>64814.224999999999</v>
      </c>
      <c r="AY62">
        <v>71638.512000000002</v>
      </c>
      <c r="AZ62">
        <v>71851.198000000004</v>
      </c>
      <c r="BA62">
        <v>66805.406000000003</v>
      </c>
      <c r="BB62">
        <v>72250.900999999998</v>
      </c>
      <c r="BC62">
        <v>79243.87</v>
      </c>
      <c r="BD62">
        <v>80974.694000000003</v>
      </c>
      <c r="BE62">
        <v>83226.232000000004</v>
      </c>
      <c r="BF62">
        <v>82562.505000000005</v>
      </c>
      <c r="BG62">
        <f t="shared" si="0"/>
        <v>2123490.0270000002</v>
      </c>
    </row>
    <row r="63" spans="2:59" x14ac:dyDescent="0.3">
      <c r="B63" t="s">
        <v>132</v>
      </c>
      <c r="C63" t="s">
        <v>590</v>
      </c>
      <c r="D63">
        <v>19523.108</v>
      </c>
      <c r="E63">
        <v>20388.52</v>
      </c>
      <c r="F63">
        <v>24154.528999999999</v>
      </c>
      <c r="G63">
        <v>29104.978999999999</v>
      </c>
      <c r="H63">
        <v>28166.226999999999</v>
      </c>
      <c r="I63">
        <v>30370.094000000001</v>
      </c>
      <c r="J63">
        <v>31528.866000000002</v>
      </c>
      <c r="K63">
        <v>32562.959999999999</v>
      </c>
      <c r="L63">
        <v>36028.275000000001</v>
      </c>
      <c r="M63">
        <v>38096.463000000003</v>
      </c>
      <c r="N63">
        <v>40296.663</v>
      </c>
      <c r="O63">
        <v>41943.146000000001</v>
      </c>
      <c r="P63">
        <v>42973.572999999997</v>
      </c>
      <c r="Q63">
        <v>46262.872000000003</v>
      </c>
      <c r="R63">
        <v>41481.103999999999</v>
      </c>
      <c r="S63">
        <v>39097.553999999996</v>
      </c>
      <c r="T63">
        <v>40483.68</v>
      </c>
      <c r="U63">
        <v>41085.067999999999</v>
      </c>
      <c r="V63">
        <v>42218.171000000002</v>
      </c>
      <c r="W63">
        <v>39911.627999999997</v>
      </c>
      <c r="X63">
        <v>40538.684999999998</v>
      </c>
      <c r="Y63">
        <v>38859.199000000001</v>
      </c>
      <c r="Z63">
        <v>36629.663</v>
      </c>
      <c r="AA63">
        <v>40069.309000000001</v>
      </c>
      <c r="AB63">
        <v>39174.561000000002</v>
      </c>
      <c r="AC63">
        <v>39827.286999999997</v>
      </c>
      <c r="AD63">
        <v>42295.178</v>
      </c>
      <c r="AE63">
        <v>40252.659</v>
      </c>
      <c r="AF63">
        <v>40711.034</v>
      </c>
      <c r="AG63">
        <v>39467.921000000002</v>
      </c>
      <c r="AH63">
        <v>42610.54</v>
      </c>
      <c r="AI63">
        <v>42705.881999999998</v>
      </c>
      <c r="AJ63">
        <v>42793.89</v>
      </c>
      <c r="AK63">
        <v>40751.370999999999</v>
      </c>
      <c r="AL63">
        <v>41323.423000000003</v>
      </c>
      <c r="AM63">
        <v>39225.898999999998</v>
      </c>
      <c r="AN63">
        <v>39885.959000000003</v>
      </c>
      <c r="AO63">
        <v>41466.436000000002</v>
      </c>
      <c r="AP63">
        <v>41704.790999999997</v>
      </c>
      <c r="AQ63">
        <v>40692.699000000001</v>
      </c>
      <c r="AR63">
        <v>39049.883000000002</v>
      </c>
      <c r="AS63">
        <v>42944.237000000001</v>
      </c>
      <c r="AT63">
        <v>40696.366000000002</v>
      </c>
      <c r="AU63">
        <v>40175.652000000002</v>
      </c>
      <c r="AV63">
        <v>40366.336000000003</v>
      </c>
      <c r="AW63">
        <v>41338.091</v>
      </c>
      <c r="AX63">
        <v>41851.470999999998</v>
      </c>
      <c r="AY63">
        <v>37986.453000000001</v>
      </c>
      <c r="AZ63">
        <v>40403.006000000001</v>
      </c>
      <c r="BA63">
        <v>41646.118999999999</v>
      </c>
      <c r="BB63">
        <v>38994.877999999997</v>
      </c>
      <c r="BC63">
        <v>36967.027000000002</v>
      </c>
      <c r="BD63">
        <v>37773.767</v>
      </c>
      <c r="BE63">
        <v>40226.99</v>
      </c>
      <c r="BF63">
        <v>35305.875999999997</v>
      </c>
      <c r="BG63">
        <f t="shared" si="0"/>
        <v>2112390.0179999997</v>
      </c>
    </row>
    <row r="64" spans="2:59" x14ac:dyDescent="0.3">
      <c r="B64" t="s">
        <v>288</v>
      </c>
      <c r="C64" t="s">
        <v>590</v>
      </c>
      <c r="D64">
        <v>6468.5879999999997</v>
      </c>
      <c r="E64">
        <v>7069.9759999999997</v>
      </c>
      <c r="F64">
        <v>7942.7219999999998</v>
      </c>
      <c r="G64">
        <v>8210.4130000000005</v>
      </c>
      <c r="H64">
        <v>9149.1650000000009</v>
      </c>
      <c r="I64">
        <v>12944.51</v>
      </c>
      <c r="J64">
        <v>13597.236000000001</v>
      </c>
      <c r="K64">
        <v>13542.231</v>
      </c>
      <c r="L64">
        <v>13809.922</v>
      </c>
      <c r="M64">
        <v>14818.347</v>
      </c>
      <c r="N64">
        <v>16578.507000000001</v>
      </c>
      <c r="O64">
        <v>16248.477000000001</v>
      </c>
      <c r="P64">
        <v>16934.205999999998</v>
      </c>
      <c r="Q64">
        <v>19310.421999999999</v>
      </c>
      <c r="R64">
        <v>19446.100999999999</v>
      </c>
      <c r="S64">
        <v>19647.786</v>
      </c>
      <c r="T64">
        <v>19611.116000000002</v>
      </c>
      <c r="U64">
        <v>19893.474999999999</v>
      </c>
      <c r="V64">
        <v>21176.924999999999</v>
      </c>
      <c r="W64">
        <v>21019.243999999999</v>
      </c>
      <c r="X64">
        <v>21147.589</v>
      </c>
      <c r="Y64">
        <v>21213.595000000001</v>
      </c>
      <c r="Z64">
        <v>24081.188999999998</v>
      </c>
      <c r="AA64">
        <v>23938.175999999999</v>
      </c>
      <c r="AB64">
        <v>23743.825000000001</v>
      </c>
      <c r="AC64">
        <v>24869.594000000001</v>
      </c>
      <c r="AD64">
        <v>26626.087</v>
      </c>
      <c r="AE64">
        <v>27385.155999999999</v>
      </c>
      <c r="AF64">
        <v>30051.064999999999</v>
      </c>
      <c r="AG64">
        <v>31756.22</v>
      </c>
      <c r="AH64">
        <v>36295.966</v>
      </c>
      <c r="AI64">
        <v>36754.341</v>
      </c>
      <c r="AJ64">
        <v>42790.222999999998</v>
      </c>
      <c r="AK64">
        <v>45074.764000000003</v>
      </c>
      <c r="AL64">
        <v>48400.733</v>
      </c>
      <c r="AM64">
        <v>51099.644999999997</v>
      </c>
      <c r="AN64">
        <v>53098.16</v>
      </c>
      <c r="AO64">
        <v>55881.413</v>
      </c>
      <c r="AP64">
        <v>57095.19</v>
      </c>
      <c r="AQ64">
        <v>55694.396000000001</v>
      </c>
      <c r="AR64">
        <v>60259.811000000002</v>
      </c>
      <c r="AS64">
        <v>63596.781000000003</v>
      </c>
      <c r="AT64">
        <v>59812.436999999998</v>
      </c>
      <c r="AU64">
        <v>62889.05</v>
      </c>
      <c r="AV64">
        <v>59020.364999999998</v>
      </c>
      <c r="AW64">
        <v>56952.177000000003</v>
      </c>
      <c r="AX64">
        <v>62471.012000000002</v>
      </c>
      <c r="AY64">
        <v>63072.4</v>
      </c>
      <c r="AZ64">
        <v>68264.872000000003</v>
      </c>
      <c r="BA64">
        <v>64469.527000000002</v>
      </c>
      <c r="BB64">
        <v>68880.928</v>
      </c>
      <c r="BC64">
        <v>69130.284</v>
      </c>
      <c r="BD64">
        <v>75529.198999999993</v>
      </c>
      <c r="BE64">
        <v>67069.429999999993</v>
      </c>
      <c r="BF64">
        <v>64601.538999999997</v>
      </c>
      <c r="BG64">
        <f t="shared" si="0"/>
        <v>2000436.5079999999</v>
      </c>
    </row>
    <row r="65" spans="2:59" x14ac:dyDescent="0.3">
      <c r="B65" t="s">
        <v>446</v>
      </c>
      <c r="C65" t="s">
        <v>590</v>
      </c>
      <c r="D65">
        <v>8225.0810000000001</v>
      </c>
      <c r="E65">
        <v>9090.4930000000004</v>
      </c>
      <c r="F65">
        <v>9303.1790000000001</v>
      </c>
      <c r="G65">
        <v>10025.578</v>
      </c>
      <c r="H65">
        <v>11023.002</v>
      </c>
      <c r="I65">
        <v>11598.721</v>
      </c>
      <c r="J65">
        <v>11851.744000000001</v>
      </c>
      <c r="K65">
        <v>12409.128000000001</v>
      </c>
      <c r="L65">
        <v>13010.516</v>
      </c>
      <c r="M65">
        <v>14612.995000000001</v>
      </c>
      <c r="N65">
        <v>15258.387000000001</v>
      </c>
      <c r="O65">
        <v>16406.157999999999</v>
      </c>
      <c r="P65">
        <v>18349.668000000001</v>
      </c>
      <c r="Q65">
        <v>20003.485000000001</v>
      </c>
      <c r="R65">
        <v>20714.883000000002</v>
      </c>
      <c r="S65">
        <v>21356.608</v>
      </c>
      <c r="T65">
        <v>22423.705000000002</v>
      </c>
      <c r="U65">
        <v>22728.065999999999</v>
      </c>
      <c r="V65">
        <v>22742.734</v>
      </c>
      <c r="W65">
        <v>25030.941999999999</v>
      </c>
      <c r="X65">
        <v>26985.453000000001</v>
      </c>
      <c r="Y65">
        <v>27227.474999999999</v>
      </c>
      <c r="Z65">
        <v>29255.326000000001</v>
      </c>
      <c r="AA65">
        <v>30179.41</v>
      </c>
      <c r="AB65">
        <v>29064.642</v>
      </c>
      <c r="AC65">
        <v>27407.157999999999</v>
      </c>
      <c r="AD65">
        <v>30520.440999999999</v>
      </c>
      <c r="AE65">
        <v>31536.2</v>
      </c>
      <c r="AF65">
        <v>32925.993000000002</v>
      </c>
      <c r="AG65">
        <v>41209.745999999999</v>
      </c>
      <c r="AH65">
        <v>42320.847000000002</v>
      </c>
      <c r="AI65">
        <v>43992.999000000003</v>
      </c>
      <c r="AJ65">
        <v>48279.722000000002</v>
      </c>
      <c r="AK65">
        <v>46926.599000000002</v>
      </c>
      <c r="AL65">
        <v>47659.999000000003</v>
      </c>
      <c r="AM65">
        <v>51869.714999999997</v>
      </c>
      <c r="AN65">
        <v>50586.264999999999</v>
      </c>
      <c r="AO65">
        <v>53072.491000000002</v>
      </c>
      <c r="AP65">
        <v>57817.589</v>
      </c>
      <c r="AQ65">
        <v>64425.523000000001</v>
      </c>
      <c r="AR65">
        <v>62731.368999999999</v>
      </c>
      <c r="AS65">
        <v>62757.038</v>
      </c>
      <c r="AT65">
        <v>66790.737999999998</v>
      </c>
      <c r="AU65">
        <v>61216.898000000001</v>
      </c>
      <c r="AV65">
        <v>63145.74</v>
      </c>
      <c r="AW65">
        <v>65279.934000000001</v>
      </c>
      <c r="AX65">
        <v>59816.103999999999</v>
      </c>
      <c r="AY65">
        <v>60149.800999999999</v>
      </c>
      <c r="AZ65">
        <v>55624.722999999998</v>
      </c>
      <c r="BA65">
        <v>54176.258000000002</v>
      </c>
      <c r="BB65">
        <v>48136.709000000003</v>
      </c>
      <c r="BC65">
        <v>47623.328999999998</v>
      </c>
      <c r="BD65">
        <v>46013.516000000003</v>
      </c>
      <c r="BE65">
        <v>45426.796000000002</v>
      </c>
      <c r="BF65">
        <v>45052.762000000002</v>
      </c>
      <c r="BG65">
        <f t="shared" si="0"/>
        <v>1973370.3809999996</v>
      </c>
    </row>
    <row r="66" spans="2:59" x14ac:dyDescent="0.3">
      <c r="B66" t="s">
        <v>412</v>
      </c>
      <c r="C66" t="s">
        <v>590</v>
      </c>
      <c r="D66">
        <v>13102.191000000001</v>
      </c>
      <c r="E66">
        <v>13351.547</v>
      </c>
      <c r="F66">
        <v>14077.612999999999</v>
      </c>
      <c r="G66">
        <v>14983.361999999999</v>
      </c>
      <c r="H66">
        <v>16189.805</v>
      </c>
      <c r="I66">
        <v>16409.825000000001</v>
      </c>
      <c r="J66">
        <v>19563.445</v>
      </c>
      <c r="K66">
        <v>19328.757000000001</v>
      </c>
      <c r="L66">
        <v>21140.255000000001</v>
      </c>
      <c r="M66">
        <v>22222.02</v>
      </c>
      <c r="N66">
        <v>28012.213</v>
      </c>
      <c r="O66">
        <v>27198.138999999999</v>
      </c>
      <c r="P66">
        <v>29427.674999999999</v>
      </c>
      <c r="Q66">
        <v>30524.108</v>
      </c>
      <c r="R66">
        <v>27696.850999999999</v>
      </c>
      <c r="S66">
        <v>29673.364000000001</v>
      </c>
      <c r="T66">
        <v>29317.665000000001</v>
      </c>
      <c r="U66">
        <v>31070.491000000002</v>
      </c>
      <c r="V66">
        <v>34792.495999999999</v>
      </c>
      <c r="W66">
        <v>34242.446000000004</v>
      </c>
      <c r="X66">
        <v>38052.459000000003</v>
      </c>
      <c r="Y66">
        <v>40329.665999999997</v>
      </c>
      <c r="Z66">
        <v>41052.065000000002</v>
      </c>
      <c r="AA66">
        <v>37498.741999999998</v>
      </c>
      <c r="AB66">
        <v>40458.010999999999</v>
      </c>
      <c r="AC66">
        <v>40714.701000000001</v>
      </c>
      <c r="AD66">
        <v>47076.946000000004</v>
      </c>
      <c r="AE66">
        <v>40707.366999999998</v>
      </c>
      <c r="AF66">
        <v>42482.195</v>
      </c>
      <c r="AG66">
        <v>49379.822</v>
      </c>
      <c r="AH66">
        <v>31510.530999999999</v>
      </c>
      <c r="AI66">
        <v>32075.249</v>
      </c>
      <c r="AJ66">
        <v>32009.242999999999</v>
      </c>
      <c r="AK66">
        <v>35148.195</v>
      </c>
      <c r="AL66">
        <v>33905.082000000002</v>
      </c>
      <c r="AM66">
        <v>33439.373</v>
      </c>
      <c r="AN66">
        <v>33366.033000000003</v>
      </c>
      <c r="AO66">
        <v>36101.614999999998</v>
      </c>
      <c r="AP66">
        <v>37777.434000000001</v>
      </c>
      <c r="AQ66">
        <v>40681.697999999997</v>
      </c>
      <c r="AR66">
        <v>39673.273000000001</v>
      </c>
      <c r="AS66">
        <v>41910.142999999996</v>
      </c>
      <c r="AT66">
        <v>38023.123</v>
      </c>
      <c r="AU66">
        <v>45221.444000000003</v>
      </c>
      <c r="AV66">
        <v>42647.21</v>
      </c>
      <c r="AW66">
        <v>42438.190999999999</v>
      </c>
      <c r="AX66">
        <v>44257.023000000001</v>
      </c>
      <c r="AY66">
        <v>45089.432000000001</v>
      </c>
      <c r="AZ66">
        <v>55690.728999999999</v>
      </c>
      <c r="BA66">
        <v>55346.031000000003</v>
      </c>
      <c r="BB66">
        <v>60105.796999999999</v>
      </c>
      <c r="BC66">
        <v>45195.775000000001</v>
      </c>
      <c r="BD66">
        <v>49889.535000000003</v>
      </c>
      <c r="BE66">
        <v>58162.286999999997</v>
      </c>
      <c r="BF66">
        <v>47626.995999999999</v>
      </c>
      <c r="BG66">
        <f t="shared" ref="BG66:BG129" si="1">SUM(D66:BF66)</f>
        <v>1947367.6839999994</v>
      </c>
    </row>
    <row r="67" spans="2:59" x14ac:dyDescent="0.3">
      <c r="B67" t="s">
        <v>156</v>
      </c>
      <c r="C67" t="s">
        <v>590</v>
      </c>
      <c r="D67">
        <v>5878.2010000000037</v>
      </c>
      <c r="E67">
        <v>8804.4670000000042</v>
      </c>
      <c r="F67">
        <v>11771.07</v>
      </c>
      <c r="G67">
        <v>5984.5440000000026</v>
      </c>
      <c r="H67">
        <v>10652.635000000004</v>
      </c>
      <c r="I67">
        <v>11917.75</v>
      </c>
      <c r="J67">
        <v>11756.402000000004</v>
      </c>
      <c r="K67">
        <v>14026.275000000003</v>
      </c>
      <c r="L67">
        <v>14026.275000000007</v>
      </c>
      <c r="M67">
        <v>14869.685000000005</v>
      </c>
      <c r="N67">
        <v>20960.572000000004</v>
      </c>
      <c r="O67">
        <v>25060.278000000009</v>
      </c>
      <c r="P67">
        <v>25580.992000000006</v>
      </c>
      <c r="Q67">
        <v>30670.788000000011</v>
      </c>
      <c r="R67">
        <v>29482.68</v>
      </c>
      <c r="S67">
        <v>31583.87100000001</v>
      </c>
      <c r="T67">
        <v>34766.827000000005</v>
      </c>
      <c r="U67">
        <v>38606.175999999999</v>
      </c>
      <c r="V67">
        <v>37091.705000000002</v>
      </c>
      <c r="W67">
        <v>37524.411000000007</v>
      </c>
      <c r="X67">
        <v>38837.197</v>
      </c>
      <c r="Y67">
        <v>32566.627000000008</v>
      </c>
      <c r="Z67">
        <v>31620.541000000005</v>
      </c>
      <c r="AA67">
        <v>28639.27</v>
      </c>
      <c r="AB67">
        <v>28899.627000000008</v>
      </c>
      <c r="AC67">
        <v>31972.573</v>
      </c>
      <c r="AD67">
        <v>27894.869000000002</v>
      </c>
      <c r="AE67">
        <v>29240.657999999999</v>
      </c>
      <c r="AF67">
        <v>27146.800999999999</v>
      </c>
      <c r="AG67">
        <v>29904.384999999998</v>
      </c>
      <c r="AH67">
        <v>31594.872000000007</v>
      </c>
      <c r="AI67">
        <v>32075.249000000007</v>
      </c>
      <c r="AJ67">
        <v>33945.419000000002</v>
      </c>
      <c r="AK67">
        <v>33153.347000000002</v>
      </c>
      <c r="AL67">
        <v>32856.32</v>
      </c>
      <c r="AM67">
        <v>33692.396000000001</v>
      </c>
      <c r="AN67">
        <v>37836.106</v>
      </c>
      <c r="AO67">
        <v>36020.941000000006</v>
      </c>
      <c r="AP67">
        <v>36989.028999999995</v>
      </c>
      <c r="AQ67">
        <v>40813.71</v>
      </c>
      <c r="AR67">
        <v>42493.196000000004</v>
      </c>
      <c r="AS67">
        <v>45544.14</v>
      </c>
      <c r="AT67">
        <v>46636.906000000003</v>
      </c>
      <c r="AU67">
        <v>50476.255000000005</v>
      </c>
      <c r="AV67">
        <v>52232.748000000007</v>
      </c>
      <c r="AW67">
        <v>56746.825000000004</v>
      </c>
      <c r="AX67">
        <v>62265.66</v>
      </c>
      <c r="AY67">
        <v>63673.787999999993</v>
      </c>
      <c r="AZ67">
        <v>63354.758999999998</v>
      </c>
      <c r="BA67">
        <v>61865.957000000002</v>
      </c>
      <c r="BB67">
        <v>64792.222999999998</v>
      </c>
      <c r="BC67">
        <v>64271.508999999991</v>
      </c>
      <c r="BD67">
        <v>62863.381000000001</v>
      </c>
      <c r="BE67">
        <v>65052.58</v>
      </c>
      <c r="BF67">
        <v>63637.118000000002</v>
      </c>
      <c r="BG67">
        <f t="shared" si="1"/>
        <v>1942622.5859999997</v>
      </c>
    </row>
    <row r="68" spans="2:59" x14ac:dyDescent="0.3">
      <c r="B68" t="s">
        <v>322</v>
      </c>
      <c r="C68" t="s">
        <v>590</v>
      </c>
      <c r="D68">
        <v>693.06299999999999</v>
      </c>
      <c r="E68">
        <v>1195.442</v>
      </c>
      <c r="F68">
        <v>1048.7619999999999</v>
      </c>
      <c r="G68">
        <v>1463.133</v>
      </c>
      <c r="H68">
        <v>663.72699999999998</v>
      </c>
      <c r="I68">
        <v>1015.759</v>
      </c>
      <c r="J68">
        <v>2629.239</v>
      </c>
      <c r="K68">
        <v>18507.348999999998</v>
      </c>
      <c r="L68">
        <v>30139.073</v>
      </c>
      <c r="M68">
        <v>35551.565000000002</v>
      </c>
      <c r="N68">
        <v>32331.938999999998</v>
      </c>
      <c r="O68">
        <v>21646.300999999999</v>
      </c>
      <c r="P68">
        <v>15232.718000000001</v>
      </c>
      <c r="Q68">
        <v>14587.325999999999</v>
      </c>
      <c r="R68">
        <v>9347.1830000000009</v>
      </c>
      <c r="S68">
        <v>11580.386</v>
      </c>
      <c r="T68">
        <v>17916.962</v>
      </c>
      <c r="U68">
        <v>20106.161</v>
      </c>
      <c r="V68">
        <v>21239.263999999999</v>
      </c>
      <c r="W68">
        <v>26032.032999999999</v>
      </c>
      <c r="X68">
        <v>26904.778999999999</v>
      </c>
      <c r="Y68">
        <v>28811.618999999999</v>
      </c>
      <c r="Z68">
        <v>30762.463</v>
      </c>
      <c r="AA68">
        <v>30414.098000000002</v>
      </c>
      <c r="AB68">
        <v>28624.601999999999</v>
      </c>
      <c r="AC68">
        <v>31418.856</v>
      </c>
      <c r="AD68">
        <v>34059.095999999998</v>
      </c>
      <c r="AE68">
        <v>32566.627</v>
      </c>
      <c r="AF68">
        <v>36398.642</v>
      </c>
      <c r="AG68">
        <v>37322.726000000002</v>
      </c>
      <c r="AH68">
        <v>36780.01</v>
      </c>
      <c r="AI68">
        <v>42863.563000000002</v>
      </c>
      <c r="AJ68">
        <v>37260.387000000002</v>
      </c>
      <c r="AK68">
        <v>38947.207000000002</v>
      </c>
      <c r="AL68">
        <v>44132.345000000001</v>
      </c>
      <c r="AM68">
        <v>46020.85</v>
      </c>
      <c r="AN68">
        <v>44158.014000000003</v>
      </c>
      <c r="AO68">
        <v>44975.754999999997</v>
      </c>
      <c r="AP68">
        <v>45474.466999999997</v>
      </c>
      <c r="AQ68">
        <v>44620.055999999997</v>
      </c>
      <c r="AR68">
        <v>47113.616000000002</v>
      </c>
      <c r="AS68">
        <v>48100.038999999997</v>
      </c>
      <c r="AT68">
        <v>47832.347999999998</v>
      </c>
      <c r="AU68">
        <v>49167.135999999999</v>
      </c>
      <c r="AV68">
        <v>50358.911</v>
      </c>
      <c r="AW68">
        <v>52108.07</v>
      </c>
      <c r="AX68">
        <v>53270.508999999998</v>
      </c>
      <c r="AY68">
        <v>49959.207999999999</v>
      </c>
      <c r="AZ68">
        <v>56013.425000000003</v>
      </c>
      <c r="BA68">
        <v>57978.936999999998</v>
      </c>
      <c r="BB68">
        <v>61961.298999999999</v>
      </c>
      <c r="BC68">
        <v>39702.608999999997</v>
      </c>
      <c r="BD68">
        <v>52683.788999999997</v>
      </c>
      <c r="BE68">
        <v>56266.447999999997</v>
      </c>
      <c r="BF68">
        <v>56996.180999999997</v>
      </c>
      <c r="BG68">
        <f t="shared" si="1"/>
        <v>1804956.0720000002</v>
      </c>
    </row>
    <row r="69" spans="2:59" x14ac:dyDescent="0.3">
      <c r="B69" t="s">
        <v>474</v>
      </c>
      <c r="C69" t="s">
        <v>590</v>
      </c>
      <c r="D69">
        <v>1393.46</v>
      </c>
      <c r="E69">
        <v>2093.857</v>
      </c>
      <c r="F69">
        <v>2577.9009999999998</v>
      </c>
      <c r="G69">
        <v>3399.3090000000002</v>
      </c>
      <c r="H69">
        <v>3703.67</v>
      </c>
      <c r="I69">
        <v>2530.23</v>
      </c>
      <c r="J69">
        <v>674.72799999999995</v>
      </c>
      <c r="K69">
        <v>3058.2779999999998</v>
      </c>
      <c r="L69">
        <v>5419.826</v>
      </c>
      <c r="M69">
        <v>7205.6549999999997</v>
      </c>
      <c r="N69">
        <v>18210.322</v>
      </c>
      <c r="O69">
        <v>16593.174999999999</v>
      </c>
      <c r="P69">
        <v>22240.355</v>
      </c>
      <c r="Q69">
        <v>21220.929</v>
      </c>
      <c r="R69">
        <v>21968.996999999999</v>
      </c>
      <c r="S69">
        <v>24543.231</v>
      </c>
      <c r="T69">
        <v>30036.397000000001</v>
      </c>
      <c r="U69">
        <v>28309.24</v>
      </c>
      <c r="V69">
        <v>33164.347999999998</v>
      </c>
      <c r="W69">
        <v>36123.616999999998</v>
      </c>
      <c r="X69">
        <v>31433.524000000001</v>
      </c>
      <c r="Y69">
        <v>26849.774000000001</v>
      </c>
      <c r="Z69">
        <v>29750.370999999999</v>
      </c>
      <c r="AA69">
        <v>34997.847999999998</v>
      </c>
      <c r="AB69">
        <v>33402.703000000001</v>
      </c>
      <c r="AC69">
        <v>33417.370999999999</v>
      </c>
      <c r="AD69">
        <v>35027.184000000001</v>
      </c>
      <c r="AE69">
        <v>32599.63</v>
      </c>
      <c r="AF69">
        <v>36105.281999999999</v>
      </c>
      <c r="AG69">
        <v>41888.141000000003</v>
      </c>
      <c r="AH69">
        <v>44495.377999999997</v>
      </c>
      <c r="AI69">
        <v>45269.114999999998</v>
      </c>
      <c r="AJ69">
        <v>48426.402000000002</v>
      </c>
      <c r="AK69">
        <v>51187.652999999998</v>
      </c>
      <c r="AL69">
        <v>61682.607000000004</v>
      </c>
      <c r="AM69">
        <v>42174.167000000001</v>
      </c>
      <c r="AN69">
        <v>49698.851000000002</v>
      </c>
      <c r="AO69">
        <v>58429.978000000003</v>
      </c>
      <c r="AP69">
        <v>48617.086000000003</v>
      </c>
      <c r="AQ69">
        <v>50069.218000000001</v>
      </c>
      <c r="AR69">
        <v>49005.788</v>
      </c>
      <c r="AS69">
        <v>49541.17</v>
      </c>
      <c r="AT69">
        <v>47230.96</v>
      </c>
      <c r="AU69">
        <v>31132.83</v>
      </c>
      <c r="AV69">
        <v>28474.255000000001</v>
      </c>
      <c r="AW69">
        <v>30359.093000000001</v>
      </c>
      <c r="AX69">
        <v>30799.133000000002</v>
      </c>
      <c r="AY69">
        <v>19926.477999999999</v>
      </c>
      <c r="AZ69">
        <v>36134.618000000002</v>
      </c>
      <c r="BA69">
        <v>55932.750999999997</v>
      </c>
      <c r="BB69">
        <v>55643.057999999997</v>
      </c>
      <c r="BC69">
        <v>45221.444000000003</v>
      </c>
      <c r="BD69">
        <v>36372.972999999998</v>
      </c>
      <c r="BE69">
        <v>55676.061000000002</v>
      </c>
      <c r="BF69">
        <v>56372.790999999997</v>
      </c>
      <c r="BG69">
        <f t="shared" si="1"/>
        <v>1747813.2109999994</v>
      </c>
    </row>
    <row r="70" spans="2:59" x14ac:dyDescent="0.3">
      <c r="B70" t="s">
        <v>512</v>
      </c>
      <c r="C70" t="s">
        <v>590</v>
      </c>
      <c r="D70">
        <v>3223.2930000000001</v>
      </c>
      <c r="E70">
        <v>3065.6120000000001</v>
      </c>
      <c r="F70">
        <v>3204.9580000000001</v>
      </c>
      <c r="G70">
        <v>3611.9949999999999</v>
      </c>
      <c r="H70">
        <v>4367.3969999999999</v>
      </c>
      <c r="I70">
        <v>3678.0010000000002</v>
      </c>
      <c r="J70">
        <v>4917.4470000000001</v>
      </c>
      <c r="K70">
        <v>4609.4189999999999</v>
      </c>
      <c r="L70">
        <v>5962.5420000000004</v>
      </c>
      <c r="M70">
        <v>7242.3249999999998</v>
      </c>
      <c r="N70">
        <v>6659.2719999999999</v>
      </c>
      <c r="O70">
        <v>8885.1409999999996</v>
      </c>
      <c r="P70">
        <v>7766.7060000000001</v>
      </c>
      <c r="Q70">
        <v>7895.0510000000004</v>
      </c>
      <c r="R70">
        <v>9666.2119999999995</v>
      </c>
      <c r="S70">
        <v>11184.35</v>
      </c>
      <c r="T70">
        <v>13758.584000000001</v>
      </c>
      <c r="U70">
        <v>14664.333000000001</v>
      </c>
      <c r="V70">
        <v>15221.717000000001</v>
      </c>
      <c r="W70">
        <v>22548.383000000002</v>
      </c>
      <c r="X70">
        <v>20802.891</v>
      </c>
      <c r="Y70">
        <v>26637.088</v>
      </c>
      <c r="Z70">
        <v>24488.225999999999</v>
      </c>
      <c r="AA70">
        <v>27960.875</v>
      </c>
      <c r="AB70">
        <v>33091.008000000002</v>
      </c>
      <c r="AC70">
        <v>29651.362000000001</v>
      </c>
      <c r="AD70">
        <v>31352.85</v>
      </c>
      <c r="AE70">
        <v>36226.292999999998</v>
      </c>
      <c r="AF70">
        <v>36945.025000000001</v>
      </c>
      <c r="AG70">
        <v>34565.142</v>
      </c>
      <c r="AH70">
        <v>37359.396000000001</v>
      </c>
      <c r="AI70">
        <v>42529.866000000002</v>
      </c>
      <c r="AJ70">
        <v>42918.567999999999</v>
      </c>
      <c r="AK70">
        <v>45665.150999999998</v>
      </c>
      <c r="AL70">
        <v>46647.906999999999</v>
      </c>
      <c r="AM70">
        <v>41664.453999999998</v>
      </c>
      <c r="AN70">
        <v>42804.891000000003</v>
      </c>
      <c r="AO70">
        <v>40960.39</v>
      </c>
      <c r="AP70">
        <v>50274.57</v>
      </c>
      <c r="AQ70">
        <v>52372.093999999997</v>
      </c>
      <c r="AR70">
        <v>51040.972999999998</v>
      </c>
      <c r="AS70">
        <v>48778.434000000001</v>
      </c>
      <c r="AT70">
        <v>39064.550999999999</v>
      </c>
      <c r="AU70">
        <v>54275.267</v>
      </c>
      <c r="AV70">
        <v>51103.311999999998</v>
      </c>
      <c r="AW70">
        <v>50626.601999999999</v>
      </c>
      <c r="AX70">
        <v>53582.203999999998</v>
      </c>
      <c r="AY70">
        <v>66468.042000000001</v>
      </c>
      <c r="AZ70">
        <v>67681.819000000003</v>
      </c>
      <c r="BA70">
        <v>62331.665999999997</v>
      </c>
      <c r="BB70">
        <v>61605.599999999999</v>
      </c>
      <c r="BC70">
        <v>56908.173000000003</v>
      </c>
      <c r="BD70">
        <v>44730.065999999999</v>
      </c>
      <c r="BE70">
        <v>36438.978999999999</v>
      </c>
      <c r="BF70">
        <v>30703.791000000001</v>
      </c>
      <c r="BG70">
        <f t="shared" si="1"/>
        <v>1682390.2639999997</v>
      </c>
    </row>
    <row r="71" spans="2:59" x14ac:dyDescent="0.3">
      <c r="B71" t="s">
        <v>280</v>
      </c>
      <c r="C71" t="s">
        <v>590</v>
      </c>
      <c r="D71">
        <v>11180.683000000001</v>
      </c>
      <c r="E71">
        <v>12365.124</v>
      </c>
      <c r="F71">
        <v>13120.526</v>
      </c>
      <c r="G71">
        <v>13461.557000000001</v>
      </c>
      <c r="H71">
        <v>14231.627</v>
      </c>
      <c r="I71">
        <v>13732.915000000001</v>
      </c>
      <c r="J71">
        <v>15111.707</v>
      </c>
      <c r="K71">
        <v>16413.491999999998</v>
      </c>
      <c r="L71">
        <v>17821.62</v>
      </c>
      <c r="M71">
        <v>18514.683000000001</v>
      </c>
      <c r="N71">
        <v>19413.098000000002</v>
      </c>
      <c r="O71">
        <v>22497.044999999998</v>
      </c>
      <c r="P71">
        <v>22053.338</v>
      </c>
      <c r="Q71">
        <v>22860.078000000001</v>
      </c>
      <c r="R71">
        <v>23303.785</v>
      </c>
      <c r="S71">
        <v>22053.338</v>
      </c>
      <c r="T71">
        <v>22295.360000000001</v>
      </c>
      <c r="U71">
        <v>23567.809000000001</v>
      </c>
      <c r="V71">
        <v>23571.475999999999</v>
      </c>
      <c r="W71">
        <v>27388.823</v>
      </c>
      <c r="X71">
        <v>26255.72</v>
      </c>
      <c r="Y71">
        <v>26039.366999999998</v>
      </c>
      <c r="Z71">
        <v>25547.989000000001</v>
      </c>
      <c r="AA71">
        <v>25709.337</v>
      </c>
      <c r="AB71">
        <v>25529.653999999999</v>
      </c>
      <c r="AC71">
        <v>26725.096000000001</v>
      </c>
      <c r="AD71">
        <v>28525.593000000001</v>
      </c>
      <c r="AE71">
        <v>30197.744999999999</v>
      </c>
      <c r="AF71">
        <v>29842.045999999998</v>
      </c>
      <c r="AG71">
        <v>30018.062000000002</v>
      </c>
      <c r="AH71">
        <v>31217.170999999998</v>
      </c>
      <c r="AI71">
        <v>31400.521000000001</v>
      </c>
      <c r="AJ71">
        <v>31033.821</v>
      </c>
      <c r="AK71">
        <v>31261.174999999999</v>
      </c>
      <c r="AL71">
        <v>32672.97</v>
      </c>
      <c r="AM71">
        <v>32969.997000000003</v>
      </c>
      <c r="AN71">
        <v>34906.173000000003</v>
      </c>
      <c r="AO71">
        <v>36416.976999999999</v>
      </c>
      <c r="AP71">
        <v>38554.838000000003</v>
      </c>
      <c r="AQ71">
        <v>40153.65</v>
      </c>
      <c r="AR71">
        <v>41228.080999999998</v>
      </c>
      <c r="AS71">
        <v>44029.669000000002</v>
      </c>
      <c r="AT71">
        <v>43413.612999999998</v>
      </c>
      <c r="AU71">
        <v>42687.546999999999</v>
      </c>
      <c r="AV71">
        <v>43761.978000000003</v>
      </c>
      <c r="AW71">
        <v>43538.290999999997</v>
      </c>
      <c r="AX71">
        <v>43160.59</v>
      </c>
      <c r="AY71">
        <v>44638.391000000003</v>
      </c>
      <c r="AZ71">
        <v>42999.241999999998</v>
      </c>
      <c r="BA71">
        <v>40314.998</v>
      </c>
      <c r="BB71">
        <v>40054.641000000003</v>
      </c>
      <c r="BC71">
        <v>35632.239000000001</v>
      </c>
      <c r="BD71">
        <v>35591.902000000002</v>
      </c>
      <c r="BE71">
        <v>34854.834999999999</v>
      </c>
      <c r="BF71">
        <v>34066.43</v>
      </c>
      <c r="BG71">
        <f t="shared" si="1"/>
        <v>1599908.433</v>
      </c>
    </row>
    <row r="72" spans="2:59" x14ac:dyDescent="0.3">
      <c r="B72" t="s">
        <v>458</v>
      </c>
      <c r="C72" t="s">
        <v>590</v>
      </c>
      <c r="D72">
        <v>176.01599999999999</v>
      </c>
      <c r="E72">
        <v>161.34800000000001</v>
      </c>
      <c r="F72">
        <v>190.684</v>
      </c>
      <c r="G72">
        <v>6138.558</v>
      </c>
      <c r="H72">
        <v>6274.2370000000001</v>
      </c>
      <c r="I72">
        <v>6292.5720000000001</v>
      </c>
      <c r="J72">
        <v>6277.9040000000005</v>
      </c>
      <c r="K72">
        <v>6688.6080000000002</v>
      </c>
      <c r="L72">
        <v>7080.9769999999999</v>
      </c>
      <c r="M72">
        <v>7172.652</v>
      </c>
      <c r="N72">
        <v>7568.6880000000001</v>
      </c>
      <c r="O72">
        <v>9152.8320000000003</v>
      </c>
      <c r="P72">
        <v>10784.647000000001</v>
      </c>
      <c r="Q72">
        <v>12467.8</v>
      </c>
      <c r="R72">
        <v>10487.62</v>
      </c>
      <c r="S72">
        <v>10956.995999999999</v>
      </c>
      <c r="T72">
        <v>10384.944</v>
      </c>
      <c r="U72">
        <v>9926.5689999999995</v>
      </c>
      <c r="V72">
        <v>10531.624</v>
      </c>
      <c r="W72">
        <v>14359.972</v>
      </c>
      <c r="X72">
        <v>13098.523999999999</v>
      </c>
      <c r="Y72">
        <v>12860.169</v>
      </c>
      <c r="Z72">
        <v>12354.123</v>
      </c>
      <c r="AA72">
        <v>11268.691000000001</v>
      </c>
      <c r="AB72">
        <v>12332.120999999999</v>
      </c>
      <c r="AC72">
        <v>12405.460999999999</v>
      </c>
      <c r="AD72">
        <v>13296.541999999999</v>
      </c>
      <c r="AE72">
        <v>11499.712</v>
      </c>
      <c r="AF72">
        <v>11928.751</v>
      </c>
      <c r="AG72">
        <v>14326.968999999999</v>
      </c>
      <c r="AH72">
        <v>11774.736999999999</v>
      </c>
      <c r="AI72">
        <v>17704.276000000002</v>
      </c>
      <c r="AJ72">
        <v>26802.102999999999</v>
      </c>
      <c r="AK72">
        <v>30722.126</v>
      </c>
      <c r="AL72">
        <v>30223.414000000001</v>
      </c>
      <c r="AM72">
        <v>31789.223000000002</v>
      </c>
      <c r="AN72">
        <v>32298.936000000002</v>
      </c>
      <c r="AO72">
        <v>37495.074999999997</v>
      </c>
      <c r="AP72">
        <v>32401.612000000001</v>
      </c>
      <c r="AQ72">
        <v>31407.855</v>
      </c>
      <c r="AR72">
        <v>34730.156999999999</v>
      </c>
      <c r="AS72">
        <v>41396.762999999999</v>
      </c>
      <c r="AT72">
        <v>40905.385000000002</v>
      </c>
      <c r="AU72">
        <v>41521.440999999999</v>
      </c>
      <c r="AV72">
        <v>42944.237000000001</v>
      </c>
      <c r="AW72">
        <v>50956.631999999998</v>
      </c>
      <c r="AX72">
        <v>63475.77</v>
      </c>
      <c r="AY72">
        <v>63277.752</v>
      </c>
      <c r="AZ72">
        <v>64843.561000000002</v>
      </c>
      <c r="BA72">
        <v>69221.959000000003</v>
      </c>
      <c r="BB72">
        <v>72507.591</v>
      </c>
      <c r="BC72">
        <v>80435.645000000004</v>
      </c>
      <c r="BD72">
        <v>94124.555999999997</v>
      </c>
      <c r="BE72">
        <v>85023.062000000005</v>
      </c>
      <c r="BF72">
        <v>107853.804</v>
      </c>
      <c r="BG72">
        <f t="shared" si="1"/>
        <v>1514283.983</v>
      </c>
    </row>
    <row r="73" spans="2:59" x14ac:dyDescent="0.3">
      <c r="B73" t="s">
        <v>158</v>
      </c>
      <c r="C73" t="s">
        <v>590</v>
      </c>
      <c r="D73">
        <v>13699.912</v>
      </c>
      <c r="E73">
        <v>12181.773999999999</v>
      </c>
      <c r="F73">
        <v>14169.288</v>
      </c>
      <c r="G73">
        <v>13039.852000000001</v>
      </c>
      <c r="H73">
        <v>14293.966</v>
      </c>
      <c r="I73">
        <v>14609.328</v>
      </c>
      <c r="J73">
        <v>15185.047</v>
      </c>
      <c r="K73">
        <v>15749.764999999999</v>
      </c>
      <c r="L73">
        <v>16035.790999999999</v>
      </c>
      <c r="M73">
        <v>17260.569</v>
      </c>
      <c r="N73">
        <v>18672.364000000001</v>
      </c>
      <c r="O73">
        <v>19607.449000000001</v>
      </c>
      <c r="P73">
        <v>20799.223999999998</v>
      </c>
      <c r="Q73">
        <v>22398.036</v>
      </c>
      <c r="R73">
        <v>22911.416000000001</v>
      </c>
      <c r="S73">
        <v>27066.127</v>
      </c>
      <c r="T73">
        <v>27223.808000000001</v>
      </c>
      <c r="U73">
        <v>29402.006000000001</v>
      </c>
      <c r="V73">
        <v>30689.123</v>
      </c>
      <c r="W73">
        <v>31712.216</v>
      </c>
      <c r="X73">
        <v>31400.521000000001</v>
      </c>
      <c r="Y73">
        <v>32749.976999999999</v>
      </c>
      <c r="Z73">
        <v>34554.141000000003</v>
      </c>
      <c r="AA73">
        <v>30843.136999999999</v>
      </c>
      <c r="AB73">
        <v>32603.296999999999</v>
      </c>
      <c r="AC73">
        <v>32577.628000000001</v>
      </c>
      <c r="AD73">
        <v>33567.718000000001</v>
      </c>
      <c r="AE73">
        <v>33952.752999999997</v>
      </c>
      <c r="AF73">
        <v>35635.906000000003</v>
      </c>
      <c r="AG73">
        <v>35738.582000000002</v>
      </c>
      <c r="AH73">
        <v>33344.031000000003</v>
      </c>
      <c r="AI73">
        <v>29710.034</v>
      </c>
      <c r="AJ73">
        <v>31294.178</v>
      </c>
      <c r="AK73">
        <v>29380.004000000001</v>
      </c>
      <c r="AL73">
        <v>32247.598000000002</v>
      </c>
      <c r="AM73">
        <v>25709.337</v>
      </c>
      <c r="AN73">
        <v>26996.454000000002</v>
      </c>
      <c r="AO73">
        <v>24649.574000000001</v>
      </c>
      <c r="AP73">
        <v>24499.226999999999</v>
      </c>
      <c r="AQ73">
        <v>25331.635999999999</v>
      </c>
      <c r="AR73">
        <v>26083.370999999999</v>
      </c>
      <c r="AS73">
        <v>25452.647000000001</v>
      </c>
      <c r="AT73">
        <v>26090.705000000002</v>
      </c>
      <c r="AU73">
        <v>25485.65</v>
      </c>
      <c r="AV73">
        <v>25005.273000000001</v>
      </c>
      <c r="AW73">
        <v>26006.364000000001</v>
      </c>
      <c r="AX73">
        <v>27407.157999999999</v>
      </c>
      <c r="AY73">
        <v>26794.769</v>
      </c>
      <c r="AZ73">
        <v>30443.434000000001</v>
      </c>
      <c r="BA73">
        <v>29897.050999999999</v>
      </c>
      <c r="BB73">
        <v>38375.154999999999</v>
      </c>
      <c r="BC73">
        <v>35987.938000000002</v>
      </c>
      <c r="BD73">
        <v>36156.620000000003</v>
      </c>
      <c r="BE73">
        <v>34799.83</v>
      </c>
      <c r="BF73">
        <v>34836.5</v>
      </c>
      <c r="BG73">
        <f t="shared" si="1"/>
        <v>1462315.2590000005</v>
      </c>
    </row>
    <row r="74" spans="2:59" x14ac:dyDescent="0.3">
      <c r="B74" t="s">
        <v>430</v>
      </c>
      <c r="C74" t="s">
        <v>590</v>
      </c>
      <c r="D74">
        <v>8173.7430000000004</v>
      </c>
      <c r="E74">
        <v>8643.1190000000006</v>
      </c>
      <c r="F74">
        <v>9970.5730000000003</v>
      </c>
      <c r="G74">
        <v>10234.597</v>
      </c>
      <c r="H74">
        <v>12266.115</v>
      </c>
      <c r="I74">
        <v>11965.421</v>
      </c>
      <c r="J74">
        <v>13256.205</v>
      </c>
      <c r="K74">
        <v>13655.907999999999</v>
      </c>
      <c r="L74">
        <v>14502.985000000001</v>
      </c>
      <c r="M74">
        <v>15302.391</v>
      </c>
      <c r="N74">
        <v>17784.95</v>
      </c>
      <c r="O74">
        <v>18613.691999999999</v>
      </c>
      <c r="P74">
        <v>18173.651999999998</v>
      </c>
      <c r="Q74">
        <v>19757.795999999998</v>
      </c>
      <c r="R74">
        <v>21360.275000000001</v>
      </c>
      <c r="S74">
        <v>21965.33</v>
      </c>
      <c r="T74">
        <v>22442.04</v>
      </c>
      <c r="U74">
        <v>23340.455000000002</v>
      </c>
      <c r="V74">
        <v>22460.375</v>
      </c>
      <c r="W74">
        <v>22273.358</v>
      </c>
      <c r="X74">
        <v>24121.526000000002</v>
      </c>
      <c r="Y74">
        <v>24103.190999999999</v>
      </c>
      <c r="Z74">
        <v>23670.485000000001</v>
      </c>
      <c r="AA74">
        <v>20450.859</v>
      </c>
      <c r="AB74">
        <v>20692.881000000001</v>
      </c>
      <c r="AC74">
        <v>19512.107</v>
      </c>
      <c r="AD74">
        <v>21847.986000000001</v>
      </c>
      <c r="AE74">
        <v>25782.677</v>
      </c>
      <c r="AF74">
        <v>25107.949000000001</v>
      </c>
      <c r="AG74">
        <v>21840.651999999998</v>
      </c>
      <c r="AH74">
        <v>21070.581999999999</v>
      </c>
      <c r="AI74">
        <v>20293.178</v>
      </c>
      <c r="AJ74">
        <v>20425.189999999999</v>
      </c>
      <c r="AK74">
        <v>23615.48</v>
      </c>
      <c r="AL74">
        <v>23289.116999999998</v>
      </c>
      <c r="AM74">
        <v>23883.170999999998</v>
      </c>
      <c r="AN74">
        <v>24389.217000000001</v>
      </c>
      <c r="AO74">
        <v>27476.830999999998</v>
      </c>
      <c r="AP74">
        <v>27806.861000000001</v>
      </c>
      <c r="AQ74">
        <v>29358.002</v>
      </c>
      <c r="AR74">
        <v>30296.754000000001</v>
      </c>
      <c r="AS74">
        <v>27165.135999999999</v>
      </c>
      <c r="AT74">
        <v>27187.137999999999</v>
      </c>
      <c r="AU74">
        <v>26380.398000000001</v>
      </c>
      <c r="AV74">
        <v>31895.565999999999</v>
      </c>
      <c r="AW74">
        <v>37135.709000000003</v>
      </c>
      <c r="AX74">
        <v>34876.837</v>
      </c>
      <c r="AY74">
        <v>42955.237999999998</v>
      </c>
      <c r="AZ74">
        <v>41015.394999999997</v>
      </c>
      <c r="BA74">
        <v>51704.7</v>
      </c>
      <c r="BB74">
        <v>57593.902000000002</v>
      </c>
      <c r="BC74">
        <v>49632.845000000001</v>
      </c>
      <c r="BD74">
        <v>55071.006000000001</v>
      </c>
      <c r="BE74">
        <v>57153.862000000001</v>
      </c>
      <c r="BF74">
        <v>61744.946000000004</v>
      </c>
      <c r="BG74">
        <f t="shared" si="1"/>
        <v>1426690.3539999998</v>
      </c>
    </row>
    <row r="75" spans="2:59" x14ac:dyDescent="0.3">
      <c r="B75" t="s">
        <v>108</v>
      </c>
      <c r="C75" t="s">
        <v>590</v>
      </c>
      <c r="AJ75">
        <v>87417.612999999998</v>
      </c>
      <c r="AK75">
        <v>76768.645000000004</v>
      </c>
      <c r="AL75">
        <v>65056.247000000003</v>
      </c>
      <c r="AM75">
        <v>60773.190999999999</v>
      </c>
      <c r="AN75">
        <v>60164.468999999997</v>
      </c>
      <c r="AO75">
        <v>59555.747000000003</v>
      </c>
      <c r="AP75">
        <v>58099.947999999997</v>
      </c>
      <c r="AQ75">
        <v>56112.434000000001</v>
      </c>
      <c r="AR75">
        <v>53787.555999999997</v>
      </c>
      <c r="AS75">
        <v>52760.796000000002</v>
      </c>
      <c r="AT75">
        <v>52405.097000000002</v>
      </c>
      <c r="AU75">
        <v>53530.866000000002</v>
      </c>
      <c r="AV75">
        <v>58158.62</v>
      </c>
      <c r="AW75">
        <v>59167.044999999998</v>
      </c>
      <c r="AX75">
        <v>62071.309000000001</v>
      </c>
      <c r="AY75">
        <v>60523.834999999999</v>
      </c>
      <c r="AZ75">
        <v>63105.402999999998</v>
      </c>
      <c r="BA75">
        <v>61220.565000000002</v>
      </c>
      <c r="BB75">
        <v>63043.063999999998</v>
      </c>
      <c r="BC75">
        <v>64062.49</v>
      </c>
      <c r="BD75">
        <v>63222.747000000003</v>
      </c>
      <c r="BE75">
        <v>63769.13</v>
      </c>
      <c r="BF75">
        <v>63497.771999999997</v>
      </c>
      <c r="BG75">
        <f t="shared" si="1"/>
        <v>1418274.5889999997</v>
      </c>
    </row>
    <row r="76" spans="2:59" x14ac:dyDescent="0.3">
      <c r="B76" t="s">
        <v>250</v>
      </c>
      <c r="C76" t="s">
        <v>590</v>
      </c>
      <c r="D76">
        <v>2955.6019999999999</v>
      </c>
      <c r="E76">
        <v>3373.64</v>
      </c>
      <c r="F76">
        <v>3685.335</v>
      </c>
      <c r="G76">
        <v>4250.0529999999999</v>
      </c>
      <c r="H76">
        <v>4224.384</v>
      </c>
      <c r="I76">
        <v>4807.4369999999999</v>
      </c>
      <c r="J76">
        <v>5166.8029999999999</v>
      </c>
      <c r="K76">
        <v>6057.884</v>
      </c>
      <c r="L76">
        <v>6204.5640000000003</v>
      </c>
      <c r="M76">
        <v>7759.3720000000003</v>
      </c>
      <c r="N76">
        <v>8401.0969999999998</v>
      </c>
      <c r="O76">
        <v>9160.1659999999993</v>
      </c>
      <c r="P76">
        <v>9284.8439999999991</v>
      </c>
      <c r="Q76">
        <v>9295.8449999999993</v>
      </c>
      <c r="R76">
        <v>10678.304</v>
      </c>
      <c r="S76">
        <v>11019.334999999999</v>
      </c>
      <c r="T76">
        <v>12508.137000000001</v>
      </c>
      <c r="U76">
        <v>14231.627</v>
      </c>
      <c r="V76">
        <v>15753.432000000001</v>
      </c>
      <c r="W76">
        <v>15885.444</v>
      </c>
      <c r="X76">
        <v>16662.848000000002</v>
      </c>
      <c r="Y76">
        <v>18690.699000000001</v>
      </c>
      <c r="Z76">
        <v>19702.791000000001</v>
      </c>
      <c r="AA76">
        <v>21015.577000000001</v>
      </c>
      <c r="AB76">
        <v>22346.698</v>
      </c>
      <c r="AC76">
        <v>23014.092000000001</v>
      </c>
      <c r="AD76">
        <v>25698.335999999999</v>
      </c>
      <c r="AE76">
        <v>28272.57</v>
      </c>
      <c r="AF76">
        <v>29482.68</v>
      </c>
      <c r="AG76">
        <v>30348.092000000001</v>
      </c>
      <c r="AH76">
        <v>27333.817999999999</v>
      </c>
      <c r="AI76">
        <v>28639.27</v>
      </c>
      <c r="AJ76">
        <v>33094.675000000003</v>
      </c>
      <c r="AK76">
        <v>34964.845000000001</v>
      </c>
      <c r="AL76">
        <v>31283.177</v>
      </c>
      <c r="AM76">
        <v>31470.194</v>
      </c>
      <c r="AN76">
        <v>29123.313999999998</v>
      </c>
      <c r="AO76">
        <v>30703.791000000001</v>
      </c>
      <c r="AP76">
        <v>39101.220999999998</v>
      </c>
      <c r="AQ76">
        <v>42716.883000000002</v>
      </c>
      <c r="AR76">
        <v>40439.675999999999</v>
      </c>
      <c r="AS76">
        <v>37957.116999999998</v>
      </c>
      <c r="AT76">
        <v>39636.603000000003</v>
      </c>
      <c r="AU76">
        <v>43358.608</v>
      </c>
      <c r="AV76">
        <v>41708.457999999999</v>
      </c>
      <c r="AW76">
        <v>43871.987999999998</v>
      </c>
      <c r="AX76">
        <v>42056.822999999997</v>
      </c>
      <c r="AY76">
        <v>43721.641000000003</v>
      </c>
      <c r="AZ76">
        <v>43978.330999999998</v>
      </c>
      <c r="BA76">
        <v>42148.498</v>
      </c>
      <c r="BB76">
        <v>40678.031000000003</v>
      </c>
      <c r="BC76">
        <v>43794.981</v>
      </c>
      <c r="BD76">
        <v>43424.614000000001</v>
      </c>
      <c r="BE76">
        <v>45005.091</v>
      </c>
      <c r="BF76">
        <v>46222.535000000003</v>
      </c>
      <c r="BG76">
        <f t="shared" si="1"/>
        <v>1366371.8709999998</v>
      </c>
    </row>
    <row r="77" spans="2:59" x14ac:dyDescent="0.3">
      <c r="B77" t="s">
        <v>354</v>
      </c>
      <c r="C77" t="s">
        <v>590</v>
      </c>
      <c r="D77">
        <v>3641.3310000000001</v>
      </c>
      <c r="E77">
        <v>3777.01</v>
      </c>
      <c r="F77">
        <v>3080.28</v>
      </c>
      <c r="G77">
        <v>3960.36</v>
      </c>
      <c r="H77">
        <v>4422.402</v>
      </c>
      <c r="I77">
        <v>4261.0540000000001</v>
      </c>
      <c r="J77">
        <v>5467.4970000000003</v>
      </c>
      <c r="K77">
        <v>5416.1589999999997</v>
      </c>
      <c r="L77">
        <v>5628.8450000000003</v>
      </c>
      <c r="M77">
        <v>5826.8630000000003</v>
      </c>
      <c r="N77">
        <v>7293.6629999999996</v>
      </c>
      <c r="O77">
        <v>8203.0789999999997</v>
      </c>
      <c r="P77">
        <v>8049.0649999999996</v>
      </c>
      <c r="Q77">
        <v>9640.5429999999997</v>
      </c>
      <c r="R77">
        <v>11136.679</v>
      </c>
      <c r="S77">
        <v>11111.01</v>
      </c>
      <c r="T77">
        <v>11547.383</v>
      </c>
      <c r="U77">
        <v>12702.487999999999</v>
      </c>
      <c r="V77">
        <v>13076.522000000001</v>
      </c>
      <c r="W77">
        <v>15958.784</v>
      </c>
      <c r="X77">
        <v>15944.116</v>
      </c>
      <c r="Y77">
        <v>15856.108</v>
      </c>
      <c r="Z77">
        <v>17058.883999999998</v>
      </c>
      <c r="AA77">
        <v>17795.951000000001</v>
      </c>
      <c r="AB77">
        <v>17814.286</v>
      </c>
      <c r="AC77">
        <v>17865.624</v>
      </c>
      <c r="AD77">
        <v>18881.383000000002</v>
      </c>
      <c r="AE77">
        <v>20117.162</v>
      </c>
      <c r="AF77">
        <v>21176.924999999999</v>
      </c>
      <c r="AG77">
        <v>22918.75</v>
      </c>
      <c r="AH77">
        <v>23542.14</v>
      </c>
      <c r="AI77">
        <v>24975.937000000002</v>
      </c>
      <c r="AJ77">
        <v>26039.366999999998</v>
      </c>
      <c r="AK77">
        <v>28217.564999999999</v>
      </c>
      <c r="AL77">
        <v>29640.361000000001</v>
      </c>
      <c r="AM77">
        <v>30373.760999999999</v>
      </c>
      <c r="AN77">
        <v>31195.169000000002</v>
      </c>
      <c r="AO77">
        <v>31862.562999999998</v>
      </c>
      <c r="AP77">
        <v>32038.579000000002</v>
      </c>
      <c r="AQ77">
        <v>33153.347000000002</v>
      </c>
      <c r="AR77">
        <v>33905.082000000002</v>
      </c>
      <c r="AS77">
        <v>37715.095000000001</v>
      </c>
      <c r="AT77">
        <v>38254.144</v>
      </c>
      <c r="AU77">
        <v>37561.080999999998</v>
      </c>
      <c r="AV77">
        <v>43310.936999999998</v>
      </c>
      <c r="AW77">
        <v>45771.493999999999</v>
      </c>
      <c r="AX77">
        <v>47425.311000000002</v>
      </c>
      <c r="AY77">
        <v>50267.235999999997</v>
      </c>
      <c r="AZ77">
        <v>52900.142</v>
      </c>
      <c r="BA77">
        <v>52482.103999999999</v>
      </c>
      <c r="BB77">
        <v>55958.42</v>
      </c>
      <c r="BC77">
        <v>57685.576999999997</v>
      </c>
      <c r="BD77">
        <v>62731.368999999999</v>
      </c>
      <c r="BE77">
        <v>59082.703999999998</v>
      </c>
      <c r="BF77">
        <v>59863.775000000001</v>
      </c>
      <c r="BG77">
        <f t="shared" si="1"/>
        <v>1365583.4659999998</v>
      </c>
    </row>
    <row r="78" spans="2:59" x14ac:dyDescent="0.3">
      <c r="B78" t="s">
        <v>418</v>
      </c>
      <c r="C78" t="s">
        <v>590</v>
      </c>
      <c r="D78">
        <v>11543.716</v>
      </c>
      <c r="E78">
        <v>11767.403</v>
      </c>
      <c r="F78">
        <v>11210.019</v>
      </c>
      <c r="G78">
        <v>12229.445</v>
      </c>
      <c r="H78">
        <v>13105.858</v>
      </c>
      <c r="I78">
        <v>13699.912</v>
      </c>
      <c r="J78">
        <v>14015.273999999999</v>
      </c>
      <c r="K78">
        <v>13641.24</v>
      </c>
      <c r="L78">
        <v>13487.226000000001</v>
      </c>
      <c r="M78">
        <v>14271.964</v>
      </c>
      <c r="N78">
        <v>14194.957</v>
      </c>
      <c r="O78">
        <v>15060.369000000001</v>
      </c>
      <c r="P78">
        <v>16197.138999999999</v>
      </c>
      <c r="Q78">
        <v>18202.988000000001</v>
      </c>
      <c r="R78">
        <v>18756.705000000002</v>
      </c>
      <c r="S78">
        <v>18261.66</v>
      </c>
      <c r="T78">
        <v>19237.081999999999</v>
      </c>
      <c r="U78">
        <v>20300.511999999999</v>
      </c>
      <c r="V78">
        <v>18008.636999999999</v>
      </c>
      <c r="W78">
        <v>16475.830999999998</v>
      </c>
      <c r="X78">
        <v>17458.587</v>
      </c>
      <c r="Y78">
        <v>16527.169000000002</v>
      </c>
      <c r="Z78">
        <v>18239.657999999999</v>
      </c>
      <c r="AA78">
        <v>17964.633000000002</v>
      </c>
      <c r="AB78">
        <v>19295.754000000001</v>
      </c>
      <c r="AC78">
        <v>21803.982</v>
      </c>
      <c r="AD78">
        <v>22893.080999999998</v>
      </c>
      <c r="AE78">
        <v>24110.525000000001</v>
      </c>
      <c r="AF78">
        <v>25397.642</v>
      </c>
      <c r="AG78">
        <v>25404.975999999999</v>
      </c>
      <c r="AH78">
        <v>23545.807000000001</v>
      </c>
      <c r="AI78">
        <v>24084.856</v>
      </c>
      <c r="AJ78">
        <v>25082.28</v>
      </c>
      <c r="AK78">
        <v>26688.425999999999</v>
      </c>
      <c r="AL78">
        <v>26681.092000000001</v>
      </c>
      <c r="AM78">
        <v>27132.133000000002</v>
      </c>
      <c r="AN78">
        <v>28642.937000000002</v>
      </c>
      <c r="AO78">
        <v>31022.82</v>
      </c>
      <c r="AP78">
        <v>30029.062999999998</v>
      </c>
      <c r="AQ78">
        <v>32639.967000000001</v>
      </c>
      <c r="AR78">
        <v>32980.998</v>
      </c>
      <c r="AS78">
        <v>34447.798000000003</v>
      </c>
      <c r="AT78">
        <v>33201.017999999996</v>
      </c>
      <c r="AU78">
        <v>34081.097999999998</v>
      </c>
      <c r="AV78">
        <v>34554.141000000003</v>
      </c>
      <c r="AW78">
        <v>34139.769999999997</v>
      </c>
      <c r="AX78">
        <v>33446.707000000002</v>
      </c>
      <c r="AY78">
        <v>33637.391000000003</v>
      </c>
      <c r="AZ78">
        <v>34202.108999999997</v>
      </c>
      <c r="BA78">
        <v>32386.944</v>
      </c>
      <c r="BB78">
        <v>31781.888999999999</v>
      </c>
      <c r="BC78">
        <v>31503.197</v>
      </c>
      <c r="BD78">
        <v>34150.771000000001</v>
      </c>
      <c r="BE78">
        <v>33457.707999999999</v>
      </c>
      <c r="BF78">
        <v>34664.150999999998</v>
      </c>
      <c r="BG78">
        <f t="shared" si="1"/>
        <v>1290949.0149999999</v>
      </c>
    </row>
    <row r="79" spans="2:59" x14ac:dyDescent="0.3">
      <c r="B79" t="s">
        <v>542</v>
      </c>
      <c r="C79" t="s">
        <v>590</v>
      </c>
      <c r="D79">
        <v>2581.5680000000002</v>
      </c>
      <c r="E79">
        <v>4602.085</v>
      </c>
      <c r="F79">
        <v>7238.6580000000004</v>
      </c>
      <c r="G79">
        <v>1309.1189999999999</v>
      </c>
      <c r="H79">
        <v>3795.3449999999998</v>
      </c>
      <c r="I79">
        <v>5196.1390000000001</v>
      </c>
      <c r="J79">
        <v>4055.7020000000002</v>
      </c>
      <c r="K79">
        <v>4638.7550000000001</v>
      </c>
      <c r="L79">
        <v>4041.0340000000001</v>
      </c>
      <c r="M79">
        <v>3905.355</v>
      </c>
      <c r="N79">
        <v>8998.8179999999993</v>
      </c>
      <c r="O79">
        <v>8104.07</v>
      </c>
      <c r="P79">
        <v>8243.4159999999993</v>
      </c>
      <c r="Q79">
        <v>9398.5210000000006</v>
      </c>
      <c r="R79">
        <v>10051.246999999999</v>
      </c>
      <c r="S79">
        <v>9622.2080000000005</v>
      </c>
      <c r="T79">
        <v>15925.781000000001</v>
      </c>
      <c r="U79">
        <v>16175.137000000001</v>
      </c>
      <c r="V79">
        <v>15328.06</v>
      </c>
      <c r="W79">
        <v>16725.187000000002</v>
      </c>
      <c r="X79">
        <v>16937.873</v>
      </c>
      <c r="Y79">
        <v>17260.569</v>
      </c>
      <c r="Z79">
        <v>18426.674999999999</v>
      </c>
      <c r="AA79">
        <v>16303.482</v>
      </c>
      <c r="AB79">
        <v>17535.594000000001</v>
      </c>
      <c r="AC79">
        <v>20755.22</v>
      </c>
      <c r="AD79">
        <v>17385.246999999999</v>
      </c>
      <c r="AE79">
        <v>17520.925999999999</v>
      </c>
      <c r="AF79">
        <v>15867.109</v>
      </c>
      <c r="AG79">
        <v>16142.134</v>
      </c>
      <c r="AH79">
        <v>17025.881000000001</v>
      </c>
      <c r="AI79">
        <v>17014.88</v>
      </c>
      <c r="AJ79">
        <v>19152.741000000002</v>
      </c>
      <c r="AK79">
        <v>17971.967000000001</v>
      </c>
      <c r="AL79">
        <v>17440.252</v>
      </c>
      <c r="AM79">
        <v>17022.214</v>
      </c>
      <c r="AN79">
        <v>20590.205000000002</v>
      </c>
      <c r="AO79">
        <v>18393.671999999999</v>
      </c>
      <c r="AP79">
        <v>19123.404999999999</v>
      </c>
      <c r="AQ79">
        <v>22544.716</v>
      </c>
      <c r="AR79">
        <v>23839.167000000001</v>
      </c>
      <c r="AS79">
        <v>26354.728999999999</v>
      </c>
      <c r="AT79">
        <v>28620.935000000001</v>
      </c>
      <c r="AU79">
        <v>31987.241000000002</v>
      </c>
      <c r="AV79">
        <v>33432.038999999997</v>
      </c>
      <c r="AW79">
        <v>38151.468000000001</v>
      </c>
      <c r="AX79">
        <v>42676.546000000002</v>
      </c>
      <c r="AY79">
        <v>45474.466999999997</v>
      </c>
      <c r="AZ79">
        <v>44385.368000000002</v>
      </c>
      <c r="BA79">
        <v>44895.080999999998</v>
      </c>
      <c r="BB79">
        <v>47935.023999999998</v>
      </c>
      <c r="BC79">
        <v>46933.932999999997</v>
      </c>
      <c r="BD79">
        <v>45419.462</v>
      </c>
      <c r="BE79">
        <v>46541.563999999998</v>
      </c>
      <c r="BF79">
        <v>46273.873</v>
      </c>
      <c r="BG79">
        <f t="shared" si="1"/>
        <v>1113271.8639999998</v>
      </c>
    </row>
    <row r="80" spans="2:59" x14ac:dyDescent="0.3">
      <c r="B80" t="s">
        <v>98</v>
      </c>
      <c r="C80" t="s">
        <v>590</v>
      </c>
      <c r="P80">
        <v>3509.319</v>
      </c>
      <c r="Q80">
        <v>4554.4139999999998</v>
      </c>
      <c r="R80">
        <v>4660.7569999999996</v>
      </c>
      <c r="S80">
        <v>4869.7759999999998</v>
      </c>
      <c r="T80">
        <v>5570.1729999999998</v>
      </c>
      <c r="U80">
        <v>5812.1949999999997</v>
      </c>
      <c r="V80">
        <v>6017.5469999999996</v>
      </c>
      <c r="W80">
        <v>6648.2709999999997</v>
      </c>
      <c r="X80">
        <v>7638.3609999999999</v>
      </c>
      <c r="Y80">
        <v>7931.7209999999995</v>
      </c>
      <c r="Z80">
        <v>8599.1149999999998</v>
      </c>
      <c r="AA80">
        <v>8236.0820000000003</v>
      </c>
      <c r="AB80">
        <v>9123.4959999999992</v>
      </c>
      <c r="AC80">
        <v>10234.597</v>
      </c>
      <c r="AD80">
        <v>11463.041999999999</v>
      </c>
      <c r="AE80">
        <v>11862.745000000001</v>
      </c>
      <c r="AF80">
        <v>13545.897999999999</v>
      </c>
      <c r="AG80">
        <v>13454.223</v>
      </c>
      <c r="AH80">
        <v>15533.412</v>
      </c>
      <c r="AI80">
        <v>15940.449000000001</v>
      </c>
      <c r="AJ80">
        <v>17748.28</v>
      </c>
      <c r="AK80">
        <v>17407.249</v>
      </c>
      <c r="AL80">
        <v>18969.391</v>
      </c>
      <c r="AM80">
        <v>22816.074000000001</v>
      </c>
      <c r="AN80">
        <v>24029.850999999999</v>
      </c>
      <c r="AO80">
        <v>25063.945</v>
      </c>
      <c r="AP80">
        <v>24048.186000000002</v>
      </c>
      <c r="AQ80">
        <v>25236.294000000002</v>
      </c>
      <c r="AR80">
        <v>27869.200000000001</v>
      </c>
      <c r="AS80">
        <v>32456.616999999998</v>
      </c>
      <c r="AT80">
        <v>33707.063999999998</v>
      </c>
      <c r="AU80">
        <v>35672.576000000001</v>
      </c>
      <c r="AV80">
        <v>37704.093999999997</v>
      </c>
      <c r="AW80">
        <v>39478.921999999999</v>
      </c>
      <c r="AX80">
        <v>43541.957999999999</v>
      </c>
      <c r="AY80">
        <v>44381.701000000001</v>
      </c>
      <c r="AZ80">
        <v>49511.834000000003</v>
      </c>
      <c r="BA80">
        <v>53736.218000000001</v>
      </c>
      <c r="BB80">
        <v>59937.114999999998</v>
      </c>
      <c r="BC80">
        <v>63413.430999999997</v>
      </c>
      <c r="BD80">
        <v>67505.803</v>
      </c>
      <c r="BE80">
        <v>69709.67</v>
      </c>
      <c r="BF80">
        <v>73189.653000000006</v>
      </c>
      <c r="BG80">
        <f t="shared" si="1"/>
        <v>1082340.719</v>
      </c>
    </row>
    <row r="81" spans="2:59" x14ac:dyDescent="0.3">
      <c r="B81" t="s">
        <v>444</v>
      </c>
      <c r="C81" t="s">
        <v>590</v>
      </c>
      <c r="AP81">
        <v>59119.374000000003</v>
      </c>
      <c r="AQ81">
        <v>64531.866000000002</v>
      </c>
      <c r="AR81">
        <v>69661.998999999996</v>
      </c>
      <c r="AS81">
        <v>72225.232000000004</v>
      </c>
      <c r="AT81">
        <v>69225.626000000004</v>
      </c>
      <c r="AU81">
        <v>70751.097999999998</v>
      </c>
      <c r="AV81">
        <v>72357.244000000006</v>
      </c>
      <c r="AW81">
        <v>75573.202999999994</v>
      </c>
      <c r="AX81">
        <v>76900.657000000007</v>
      </c>
      <c r="AY81">
        <v>64227.504999999997</v>
      </c>
      <c r="AZ81">
        <v>71132.466</v>
      </c>
      <c r="BA81">
        <v>70677.758000000002</v>
      </c>
      <c r="BB81">
        <v>66453.373999999996</v>
      </c>
      <c r="BC81">
        <v>48034.033000000003</v>
      </c>
      <c r="BD81">
        <v>49057.125999999997</v>
      </c>
      <c r="BE81">
        <v>36009.94</v>
      </c>
      <c r="BF81">
        <v>40527.684000000001</v>
      </c>
      <c r="BG81">
        <f t="shared" si="1"/>
        <v>1076466.1850000001</v>
      </c>
    </row>
    <row r="82" spans="2:59" x14ac:dyDescent="0.3">
      <c r="B82" t="s">
        <v>528</v>
      </c>
      <c r="C82" t="s">
        <v>590</v>
      </c>
      <c r="AJ82">
        <v>33028.669000000002</v>
      </c>
      <c r="AK82">
        <v>28316.574000000001</v>
      </c>
      <c r="AL82">
        <v>33534.714999999997</v>
      </c>
      <c r="AM82">
        <v>34000.423999999999</v>
      </c>
      <c r="AN82">
        <v>30670.788</v>
      </c>
      <c r="AO82">
        <v>30623.116999999998</v>
      </c>
      <c r="AP82">
        <v>32093.583999999999</v>
      </c>
      <c r="AQ82">
        <v>37678.425000000003</v>
      </c>
      <c r="AR82">
        <v>37539.078999999998</v>
      </c>
      <c r="AS82">
        <v>38074.461000000003</v>
      </c>
      <c r="AT82">
        <v>39966.633000000002</v>
      </c>
      <c r="AU82">
        <v>44601.720999999998</v>
      </c>
      <c r="AV82">
        <v>46541.563999999998</v>
      </c>
      <c r="AW82">
        <v>48338.394</v>
      </c>
      <c r="AX82">
        <v>49511.834000000003</v>
      </c>
      <c r="AY82">
        <v>56042.760999999999</v>
      </c>
      <c r="AZ82">
        <v>56831.165999999997</v>
      </c>
      <c r="BA82">
        <v>50340.576000000001</v>
      </c>
      <c r="BB82">
        <v>57289.540999999997</v>
      </c>
      <c r="BC82">
        <v>62467.345000000001</v>
      </c>
      <c r="BD82">
        <v>64872.896999999997</v>
      </c>
      <c r="BE82">
        <v>66735.732999999993</v>
      </c>
      <c r="BF82">
        <v>68422.553</v>
      </c>
      <c r="BG82">
        <f t="shared" si="1"/>
        <v>1047522.5539999999</v>
      </c>
    </row>
    <row r="83" spans="2:59" x14ac:dyDescent="0.3">
      <c r="B83" t="s">
        <v>190</v>
      </c>
      <c r="C83" t="s">
        <v>590</v>
      </c>
      <c r="D83">
        <v>1763.827</v>
      </c>
      <c r="E83">
        <v>1646.4829999999999</v>
      </c>
      <c r="F83">
        <v>1565.809</v>
      </c>
      <c r="G83">
        <v>1796.83</v>
      </c>
      <c r="H83">
        <v>2145.1950000000002</v>
      </c>
      <c r="I83">
        <v>2277.2069999999999</v>
      </c>
      <c r="J83">
        <v>2420.2199999999998</v>
      </c>
      <c r="K83">
        <v>2592.569</v>
      </c>
      <c r="L83">
        <v>3116.95</v>
      </c>
      <c r="M83">
        <v>3593.66</v>
      </c>
      <c r="N83">
        <v>4283.0559999999996</v>
      </c>
      <c r="O83">
        <v>4224.384</v>
      </c>
      <c r="P83">
        <v>4594.7510000000002</v>
      </c>
      <c r="Q83">
        <v>5262.1450000000004</v>
      </c>
      <c r="R83">
        <v>6090.8869999999997</v>
      </c>
      <c r="S83">
        <v>7363.3360000000002</v>
      </c>
      <c r="T83">
        <v>8111.4040000000005</v>
      </c>
      <c r="U83">
        <v>7484.3469999999998</v>
      </c>
      <c r="V83">
        <v>10425.281000000001</v>
      </c>
      <c r="W83">
        <v>12167.106</v>
      </c>
      <c r="X83">
        <v>13443.222</v>
      </c>
      <c r="Y83">
        <v>16692.184000000001</v>
      </c>
      <c r="Z83">
        <v>19288.419999999998</v>
      </c>
      <c r="AA83">
        <v>19556.111000000001</v>
      </c>
      <c r="AB83">
        <v>21257.598999999998</v>
      </c>
      <c r="AC83">
        <v>19431.433000000001</v>
      </c>
      <c r="AD83">
        <v>15276.722</v>
      </c>
      <c r="AE83">
        <v>15115.374</v>
      </c>
      <c r="AF83">
        <v>17271.57</v>
      </c>
      <c r="AG83">
        <v>20267.508999999998</v>
      </c>
      <c r="AH83">
        <v>16827.863000000001</v>
      </c>
      <c r="AI83">
        <v>16497.832999999999</v>
      </c>
      <c r="AJ83">
        <v>22280.691999999999</v>
      </c>
      <c r="AK83">
        <v>24205.866999999998</v>
      </c>
      <c r="AL83">
        <v>13652.241</v>
      </c>
      <c r="AM83">
        <v>22841.742999999999</v>
      </c>
      <c r="AN83">
        <v>24191.199000000001</v>
      </c>
      <c r="AO83">
        <v>18360.669000000002</v>
      </c>
      <c r="AP83">
        <v>22460.375</v>
      </c>
      <c r="AQ83">
        <v>21495.954000000002</v>
      </c>
      <c r="AR83">
        <v>20718.55</v>
      </c>
      <c r="AS83">
        <v>23116.768</v>
      </c>
      <c r="AT83">
        <v>24950.268</v>
      </c>
      <c r="AU83">
        <v>26967.117999999999</v>
      </c>
      <c r="AV83">
        <v>29046.307000000001</v>
      </c>
      <c r="AW83">
        <v>30263.751</v>
      </c>
      <c r="AX83">
        <v>28859.29</v>
      </c>
      <c r="AY83">
        <v>31888.232</v>
      </c>
      <c r="AZ83">
        <v>33868.411999999997</v>
      </c>
      <c r="BA83">
        <v>36068.612000000001</v>
      </c>
      <c r="BB83">
        <v>36460.981</v>
      </c>
      <c r="BC83">
        <v>38609.843000000001</v>
      </c>
      <c r="BD83">
        <v>38140.466999999997</v>
      </c>
      <c r="BE83">
        <v>40997.06</v>
      </c>
      <c r="BF83">
        <v>43919.659</v>
      </c>
      <c r="BG83">
        <f t="shared" si="1"/>
        <v>957215.34499999997</v>
      </c>
    </row>
    <row r="84" spans="2:59" x14ac:dyDescent="0.3">
      <c r="B84" t="s">
        <v>422</v>
      </c>
      <c r="C84" t="s">
        <v>590</v>
      </c>
      <c r="H84">
        <v>11.000999999999999</v>
      </c>
      <c r="I84">
        <v>25.669</v>
      </c>
      <c r="J84">
        <v>29.335999999999999</v>
      </c>
      <c r="K84">
        <v>135.679</v>
      </c>
      <c r="L84">
        <v>161.34800000000001</v>
      </c>
      <c r="M84">
        <v>234.68799999999999</v>
      </c>
      <c r="N84">
        <v>234.68799999999999</v>
      </c>
      <c r="O84">
        <v>2093.857</v>
      </c>
      <c r="P84">
        <v>2090.19</v>
      </c>
      <c r="Q84">
        <v>2112.192</v>
      </c>
      <c r="R84">
        <v>2335.8789999999999</v>
      </c>
      <c r="S84">
        <v>7256.9930000000004</v>
      </c>
      <c r="T84">
        <v>8327.7569999999996</v>
      </c>
      <c r="U84">
        <v>8507.44</v>
      </c>
      <c r="V84">
        <v>7796.0420000000004</v>
      </c>
      <c r="W84">
        <v>7722.7020000000002</v>
      </c>
      <c r="X84">
        <v>6046.8829999999998</v>
      </c>
      <c r="Y84">
        <v>6017.5469999999996</v>
      </c>
      <c r="Z84">
        <v>5735.1880000000001</v>
      </c>
      <c r="AA84">
        <v>7532.018</v>
      </c>
      <c r="AB84">
        <v>8060.0659999999998</v>
      </c>
      <c r="AC84">
        <v>8661.4539999999997</v>
      </c>
      <c r="AD84">
        <v>9875.2309999999998</v>
      </c>
      <c r="AE84">
        <v>9464.527</v>
      </c>
      <c r="AF84">
        <v>10586.629000000001</v>
      </c>
      <c r="AG84">
        <v>10065.915000000001</v>
      </c>
      <c r="AH84">
        <v>11386.035</v>
      </c>
      <c r="AI84">
        <v>11771.07</v>
      </c>
      <c r="AJ84">
        <v>12079.098</v>
      </c>
      <c r="AK84">
        <v>13457.89</v>
      </c>
      <c r="AL84">
        <v>15306.058000000001</v>
      </c>
      <c r="AM84">
        <v>15896.445</v>
      </c>
      <c r="AN84">
        <v>15104.373</v>
      </c>
      <c r="AO84">
        <v>15485.741</v>
      </c>
      <c r="AP84">
        <v>16560.171999999999</v>
      </c>
      <c r="AQ84">
        <v>20707.548999999999</v>
      </c>
      <c r="AR84">
        <v>21895.656999999999</v>
      </c>
      <c r="AS84">
        <v>20285.844000000001</v>
      </c>
      <c r="AT84">
        <v>25470.982</v>
      </c>
      <c r="AU84">
        <v>32390.611000000001</v>
      </c>
      <c r="AV84">
        <v>27986.544000000002</v>
      </c>
      <c r="AW84">
        <v>29893.383999999998</v>
      </c>
      <c r="AX84">
        <v>39603.599999999999</v>
      </c>
      <c r="AY84">
        <v>43695.972000000002</v>
      </c>
      <c r="AZ84">
        <v>42705.881999999998</v>
      </c>
      <c r="BA84">
        <v>41103.402999999998</v>
      </c>
      <c r="BB84">
        <v>47417.976999999999</v>
      </c>
      <c r="BC84">
        <v>54029.578000000001</v>
      </c>
      <c r="BD84">
        <v>59159.711000000003</v>
      </c>
      <c r="BE84">
        <v>61378.245999999999</v>
      </c>
      <c r="BF84">
        <v>61169.226999999999</v>
      </c>
      <c r="BG84">
        <f t="shared" si="1"/>
        <v>887061.96799999999</v>
      </c>
    </row>
    <row r="85" spans="2:59" x14ac:dyDescent="0.3">
      <c r="B85" t="s">
        <v>500</v>
      </c>
      <c r="C85" t="s">
        <v>590</v>
      </c>
      <c r="AJ85">
        <v>44183.682999999997</v>
      </c>
      <c r="AK85">
        <v>42881.898000000001</v>
      </c>
      <c r="AL85">
        <v>40421.341</v>
      </c>
      <c r="AM85">
        <v>42115.495000000003</v>
      </c>
      <c r="AN85">
        <v>41312.421999999999</v>
      </c>
      <c r="AO85">
        <v>41048.398000000001</v>
      </c>
      <c r="AP85">
        <v>40480.012999999999</v>
      </c>
      <c r="AQ85">
        <v>39240.567000000003</v>
      </c>
      <c r="AR85">
        <v>35885.262000000002</v>
      </c>
      <c r="AS85">
        <v>39357.911</v>
      </c>
      <c r="AT85">
        <v>39251.567999999999</v>
      </c>
      <c r="AU85">
        <v>39493.589999999997</v>
      </c>
      <c r="AV85">
        <v>38749.188999999998</v>
      </c>
      <c r="AW85">
        <v>39357.911</v>
      </c>
      <c r="AX85">
        <v>39104.887999999999</v>
      </c>
      <c r="AY85">
        <v>36780.01</v>
      </c>
      <c r="AZ85">
        <v>37711.428</v>
      </c>
      <c r="BA85">
        <v>34037.093999999997</v>
      </c>
      <c r="BB85">
        <v>36240.961000000003</v>
      </c>
      <c r="BC85">
        <v>34524.805</v>
      </c>
      <c r="BD85">
        <v>32764.645</v>
      </c>
      <c r="BE85">
        <v>33091.008000000002</v>
      </c>
      <c r="BF85">
        <v>30678.121999999999</v>
      </c>
      <c r="BG85">
        <f t="shared" si="1"/>
        <v>878712.20900000003</v>
      </c>
    </row>
    <row r="86" spans="2:59" x14ac:dyDescent="0.3">
      <c r="B86" t="s">
        <v>88</v>
      </c>
      <c r="C86" t="s">
        <v>590</v>
      </c>
      <c r="AJ86">
        <v>56240.779000000002</v>
      </c>
      <c r="AK86">
        <v>48452.071000000004</v>
      </c>
      <c r="AL86">
        <v>41976.148999999998</v>
      </c>
      <c r="AM86">
        <v>33333.03</v>
      </c>
      <c r="AN86">
        <v>31257.508000000002</v>
      </c>
      <c r="AO86">
        <v>29809.043000000001</v>
      </c>
      <c r="AP86">
        <v>31675.545999999998</v>
      </c>
      <c r="AQ86">
        <v>28576.931</v>
      </c>
      <c r="AR86">
        <v>29508.348999999998</v>
      </c>
      <c r="AS86">
        <v>28771.281999999999</v>
      </c>
      <c r="AT86">
        <v>29614.691999999999</v>
      </c>
      <c r="AU86">
        <v>30615.782999999999</v>
      </c>
      <c r="AV86">
        <v>32089.917000000001</v>
      </c>
      <c r="AW86">
        <v>34337.788</v>
      </c>
      <c r="AX86">
        <v>39167.226999999999</v>
      </c>
      <c r="AY86">
        <v>30509.439999999999</v>
      </c>
      <c r="AZ86">
        <v>35503.894</v>
      </c>
      <c r="BA86">
        <v>31902.9</v>
      </c>
      <c r="BB86">
        <v>30678.121999999999</v>
      </c>
      <c r="BC86">
        <v>33446.707000000002</v>
      </c>
      <c r="BD86">
        <v>35555.232000000004</v>
      </c>
      <c r="BE86">
        <v>35643.24</v>
      </c>
      <c r="BF86">
        <v>37487.741000000002</v>
      </c>
      <c r="BG86">
        <f t="shared" si="1"/>
        <v>796153.37099999993</v>
      </c>
    </row>
    <row r="87" spans="2:59" x14ac:dyDescent="0.3">
      <c r="B87" t="s">
        <v>544</v>
      </c>
      <c r="C87" t="s">
        <v>590</v>
      </c>
      <c r="D87">
        <v>1727.1569999999999</v>
      </c>
      <c r="E87">
        <v>1767.4939999999999</v>
      </c>
      <c r="F87">
        <v>1796.83</v>
      </c>
      <c r="G87">
        <v>1947.1769999999999</v>
      </c>
      <c r="H87">
        <v>2757.5839999999998</v>
      </c>
      <c r="I87">
        <v>2464.2240000000002</v>
      </c>
      <c r="J87">
        <v>2885.9290000000001</v>
      </c>
      <c r="K87">
        <v>3087.614</v>
      </c>
      <c r="L87">
        <v>3597.3270000000002</v>
      </c>
      <c r="M87">
        <v>3857.6840000000002</v>
      </c>
      <c r="N87">
        <v>3744.0070000000001</v>
      </c>
      <c r="O87">
        <v>4213.3829999999998</v>
      </c>
      <c r="P87">
        <v>4737.7640000000001</v>
      </c>
      <c r="Q87">
        <v>4829.4390000000003</v>
      </c>
      <c r="R87">
        <v>5397.8239999999996</v>
      </c>
      <c r="S87">
        <v>5548.1710000000003</v>
      </c>
      <c r="T87">
        <v>5848.8649999999998</v>
      </c>
      <c r="U87">
        <v>6758.2809999999999</v>
      </c>
      <c r="V87">
        <v>7491.6809999999996</v>
      </c>
      <c r="W87">
        <v>8771.4639999999999</v>
      </c>
      <c r="X87">
        <v>9493.8629999999994</v>
      </c>
      <c r="Y87">
        <v>9834.8940000000002</v>
      </c>
      <c r="Z87">
        <v>9526.866</v>
      </c>
      <c r="AA87">
        <v>11305.361000000001</v>
      </c>
      <c r="AB87">
        <v>11547.383</v>
      </c>
      <c r="AC87">
        <v>11939.752</v>
      </c>
      <c r="AD87">
        <v>12064.43</v>
      </c>
      <c r="AE87">
        <v>11749.067999999999</v>
      </c>
      <c r="AF87">
        <v>12464.133</v>
      </c>
      <c r="AG87">
        <v>13234.203</v>
      </c>
      <c r="AH87">
        <v>13267.206</v>
      </c>
      <c r="AI87">
        <v>15489.407999999999</v>
      </c>
      <c r="AJ87">
        <v>15023.699000000001</v>
      </c>
      <c r="AK87">
        <v>16501.5</v>
      </c>
      <c r="AL87">
        <v>15940.449000000001</v>
      </c>
      <c r="AM87">
        <v>15735.097</v>
      </c>
      <c r="AN87">
        <v>16758.189999999999</v>
      </c>
      <c r="AO87">
        <v>16945.206999999999</v>
      </c>
      <c r="AP87">
        <v>18001.303</v>
      </c>
      <c r="AQ87">
        <v>18331.332999999999</v>
      </c>
      <c r="AR87">
        <v>19922.811000000002</v>
      </c>
      <c r="AS87">
        <v>20817.559000000001</v>
      </c>
      <c r="AT87">
        <v>20861.562999999998</v>
      </c>
      <c r="AU87">
        <v>21246.598000000002</v>
      </c>
      <c r="AV87">
        <v>22299.026999999998</v>
      </c>
      <c r="AW87">
        <v>22662.06</v>
      </c>
      <c r="AX87">
        <v>22992.09</v>
      </c>
      <c r="AY87">
        <v>24110.525000000001</v>
      </c>
      <c r="AZ87">
        <v>24825.59</v>
      </c>
      <c r="BA87">
        <v>24788.92</v>
      </c>
      <c r="BB87">
        <v>27660.181</v>
      </c>
      <c r="BC87">
        <v>26021.031999999999</v>
      </c>
      <c r="BD87">
        <v>27003.788</v>
      </c>
      <c r="BE87">
        <v>27667.514999999999</v>
      </c>
      <c r="BF87">
        <v>28829.954000000002</v>
      </c>
      <c r="BG87">
        <f t="shared" si="1"/>
        <v>720092.45700000017</v>
      </c>
    </row>
    <row r="88" spans="2:59" x14ac:dyDescent="0.3">
      <c r="B88" t="s">
        <v>102</v>
      </c>
      <c r="C88" t="s">
        <v>590</v>
      </c>
      <c r="D88">
        <v>575.71900000000005</v>
      </c>
      <c r="E88">
        <v>1771.1610000000001</v>
      </c>
      <c r="F88">
        <v>1591.4780000000001</v>
      </c>
      <c r="G88">
        <v>1195.442</v>
      </c>
      <c r="H88">
        <v>1598.8119999999999</v>
      </c>
      <c r="I88">
        <v>1228.4449999999999</v>
      </c>
      <c r="J88">
        <v>649.05899999999997</v>
      </c>
      <c r="K88">
        <v>1004.758</v>
      </c>
      <c r="L88">
        <v>1103.7670000000001</v>
      </c>
      <c r="M88">
        <v>1272.4490000000001</v>
      </c>
      <c r="N88">
        <v>2592.569</v>
      </c>
      <c r="O88">
        <v>3039.9430000000002</v>
      </c>
      <c r="P88">
        <v>3681.6680000000001</v>
      </c>
      <c r="Q88">
        <v>5522.5020000000004</v>
      </c>
      <c r="R88">
        <v>5405.1580000000004</v>
      </c>
      <c r="S88">
        <v>5753.5230000000001</v>
      </c>
      <c r="T88">
        <v>6574.9309999999996</v>
      </c>
      <c r="U88">
        <v>7469.6790000000001</v>
      </c>
      <c r="V88">
        <v>7766.7060000000001</v>
      </c>
      <c r="W88">
        <v>8133.4059999999999</v>
      </c>
      <c r="X88">
        <v>7887.7169999999996</v>
      </c>
      <c r="Y88">
        <v>8525.7749999999996</v>
      </c>
      <c r="Z88">
        <v>9838.5609999999997</v>
      </c>
      <c r="AA88">
        <v>8228.7479999999996</v>
      </c>
      <c r="AB88">
        <v>9207.8369999999995</v>
      </c>
      <c r="AC88">
        <v>10194.26</v>
      </c>
      <c r="AD88">
        <v>11012.001</v>
      </c>
      <c r="AE88">
        <v>11430.039000000001</v>
      </c>
      <c r="AF88">
        <v>12163.439</v>
      </c>
      <c r="AG88">
        <v>11738.066999999999</v>
      </c>
      <c r="AH88">
        <v>12427.463</v>
      </c>
      <c r="AI88">
        <v>11877.413</v>
      </c>
      <c r="AJ88">
        <v>10901.991</v>
      </c>
      <c r="AK88">
        <v>14642.331</v>
      </c>
      <c r="AL88">
        <v>14789.011</v>
      </c>
      <c r="AM88">
        <v>14818.347</v>
      </c>
      <c r="AN88">
        <v>15621.42</v>
      </c>
      <c r="AO88">
        <v>17319.241000000002</v>
      </c>
      <c r="AP88">
        <v>18404.672999999999</v>
      </c>
      <c r="AQ88">
        <v>18019.637999999999</v>
      </c>
      <c r="AR88">
        <v>18643.027999999998</v>
      </c>
      <c r="AS88">
        <v>13927.266</v>
      </c>
      <c r="AT88">
        <v>15698.427</v>
      </c>
      <c r="AU88">
        <v>16468.496999999999</v>
      </c>
      <c r="AV88">
        <v>17509.924999999999</v>
      </c>
      <c r="AW88">
        <v>19207.745999999999</v>
      </c>
      <c r="AX88">
        <v>18830.044999999998</v>
      </c>
      <c r="AY88">
        <v>26846.107</v>
      </c>
      <c r="AZ88">
        <v>29768.705999999998</v>
      </c>
      <c r="BA88">
        <v>28217.564999999999</v>
      </c>
      <c r="BB88">
        <v>29266.327000000001</v>
      </c>
      <c r="BC88">
        <v>28650.271000000001</v>
      </c>
      <c r="BD88">
        <v>26673.758000000002</v>
      </c>
      <c r="BE88">
        <v>31312.512999999999</v>
      </c>
      <c r="BF88">
        <v>31338.182000000001</v>
      </c>
      <c r="BG88">
        <f t="shared" si="1"/>
        <v>669337.51</v>
      </c>
    </row>
    <row r="89" spans="2:59" x14ac:dyDescent="0.3">
      <c r="B89" t="s">
        <v>176</v>
      </c>
      <c r="C89" t="s">
        <v>590</v>
      </c>
      <c r="D89">
        <v>1041.4280000000001</v>
      </c>
      <c r="E89">
        <v>1030.4269999999999</v>
      </c>
      <c r="F89">
        <v>1243.1130000000001</v>
      </c>
      <c r="G89">
        <v>1250.4469999999999</v>
      </c>
      <c r="H89">
        <v>1749.1590000000001</v>
      </c>
      <c r="I89">
        <v>1547.4739999999999</v>
      </c>
      <c r="J89">
        <v>1672.152</v>
      </c>
      <c r="K89">
        <v>1569.4760000000001</v>
      </c>
      <c r="L89">
        <v>2350.547</v>
      </c>
      <c r="M89">
        <v>2654.9079999999999</v>
      </c>
      <c r="N89">
        <v>3109.616</v>
      </c>
      <c r="O89">
        <v>3523.9870000000001</v>
      </c>
      <c r="P89">
        <v>4675.4250000000002</v>
      </c>
      <c r="Q89">
        <v>5966.2089999999998</v>
      </c>
      <c r="R89">
        <v>6417.25</v>
      </c>
      <c r="S89">
        <v>6340.2430000000004</v>
      </c>
      <c r="T89">
        <v>6332.9089999999997</v>
      </c>
      <c r="U89">
        <v>5614.1769999999997</v>
      </c>
      <c r="V89">
        <v>5449.1620000000003</v>
      </c>
      <c r="W89">
        <v>6809.6189999999997</v>
      </c>
      <c r="X89">
        <v>6457.5870000000004</v>
      </c>
      <c r="Y89">
        <v>6167.8940000000002</v>
      </c>
      <c r="Z89">
        <v>6340.2430000000004</v>
      </c>
      <c r="AA89">
        <v>7913.3860000000004</v>
      </c>
      <c r="AB89">
        <v>7444.01</v>
      </c>
      <c r="AC89">
        <v>7293.6629999999996</v>
      </c>
      <c r="AD89">
        <v>8181.0770000000002</v>
      </c>
      <c r="AE89">
        <v>9754.2199999999993</v>
      </c>
      <c r="AF89">
        <v>9834.8940000000002</v>
      </c>
      <c r="AG89">
        <v>10366.609</v>
      </c>
      <c r="AH89">
        <v>9229.8389999999999</v>
      </c>
      <c r="AI89">
        <v>10043.913</v>
      </c>
      <c r="AJ89">
        <v>10923.993</v>
      </c>
      <c r="AK89">
        <v>11763.736000000001</v>
      </c>
      <c r="AL89">
        <v>12475.134</v>
      </c>
      <c r="AM89">
        <v>15885.444</v>
      </c>
      <c r="AN89">
        <v>17326.575000000001</v>
      </c>
      <c r="AO89">
        <v>18001.303</v>
      </c>
      <c r="AP89">
        <v>18397.339</v>
      </c>
      <c r="AQ89">
        <v>18562.353999999999</v>
      </c>
      <c r="AR89">
        <v>19790.798999999999</v>
      </c>
      <c r="AS89">
        <v>19816.468000000001</v>
      </c>
      <c r="AT89">
        <v>21330.938999999998</v>
      </c>
      <c r="AU89">
        <v>21514.289000000001</v>
      </c>
      <c r="AV89">
        <v>18309.330999999998</v>
      </c>
      <c r="AW89">
        <v>18639.361000000001</v>
      </c>
      <c r="AX89">
        <v>19783.465</v>
      </c>
      <c r="AY89">
        <v>21173.258000000002</v>
      </c>
      <c r="AZ89">
        <v>20711.216</v>
      </c>
      <c r="BA89">
        <v>20227.171999999999</v>
      </c>
      <c r="BB89">
        <v>21022.911</v>
      </c>
      <c r="BC89">
        <v>21228.262999999999</v>
      </c>
      <c r="BD89">
        <v>22123.010999999999</v>
      </c>
      <c r="BE89">
        <v>21440.949000000001</v>
      </c>
      <c r="BF89">
        <v>21539.957999999999</v>
      </c>
      <c r="BG89">
        <f t="shared" si="1"/>
        <v>601362.33099999989</v>
      </c>
    </row>
    <row r="90" spans="2:59" x14ac:dyDescent="0.3">
      <c r="B90" t="s">
        <v>346</v>
      </c>
      <c r="C90" t="s">
        <v>590</v>
      </c>
      <c r="D90">
        <v>11518.047</v>
      </c>
      <c r="E90">
        <v>11591.387000000001</v>
      </c>
      <c r="F90">
        <v>11551.05</v>
      </c>
      <c r="G90">
        <v>11448.374</v>
      </c>
      <c r="H90">
        <v>12306.451999999999</v>
      </c>
      <c r="I90">
        <v>12203.776</v>
      </c>
      <c r="J90">
        <v>11620.723</v>
      </c>
      <c r="K90">
        <v>11360.366</v>
      </c>
      <c r="L90">
        <v>12269.781999999999</v>
      </c>
      <c r="M90">
        <v>13193.866</v>
      </c>
      <c r="N90">
        <v>13747.583000000001</v>
      </c>
      <c r="O90">
        <v>13201.2</v>
      </c>
      <c r="P90">
        <v>13494.56</v>
      </c>
      <c r="Q90">
        <v>14169.288</v>
      </c>
      <c r="R90">
        <v>14411.31</v>
      </c>
      <c r="S90">
        <v>11844.41</v>
      </c>
      <c r="T90">
        <v>11840.743</v>
      </c>
      <c r="U90">
        <v>10927.66</v>
      </c>
      <c r="V90">
        <v>11848.076999999999</v>
      </c>
      <c r="W90">
        <v>12123.102000000001</v>
      </c>
      <c r="X90">
        <v>11026.669</v>
      </c>
      <c r="Y90">
        <v>9427.857</v>
      </c>
      <c r="Z90">
        <v>8859.4719999999998</v>
      </c>
      <c r="AA90">
        <v>8291.0869999999995</v>
      </c>
      <c r="AB90">
        <v>8929.1450000000004</v>
      </c>
      <c r="AC90">
        <v>9167.5</v>
      </c>
      <c r="AD90">
        <v>9009.8189999999995</v>
      </c>
      <c r="AE90">
        <v>8668.7880000000005</v>
      </c>
      <c r="AF90">
        <v>8929.1450000000004</v>
      </c>
      <c r="AG90">
        <v>9658.8780000000006</v>
      </c>
      <c r="AH90">
        <v>10003.575999999999</v>
      </c>
      <c r="AI90">
        <v>10615.965</v>
      </c>
      <c r="AJ90">
        <v>10571.960999999999</v>
      </c>
      <c r="AK90">
        <v>10788.314</v>
      </c>
      <c r="AL90">
        <v>10190.593000000001</v>
      </c>
      <c r="AM90">
        <v>8316.7559999999994</v>
      </c>
      <c r="AN90">
        <v>8437.7669999999998</v>
      </c>
      <c r="AO90">
        <v>7939.0550000000003</v>
      </c>
      <c r="AP90">
        <v>7356.0020000000004</v>
      </c>
      <c r="AQ90">
        <v>7686.0320000000002</v>
      </c>
      <c r="AR90">
        <v>8239.7489999999998</v>
      </c>
      <c r="AS90">
        <v>8800.7999999999993</v>
      </c>
      <c r="AT90">
        <v>9416.8559999999998</v>
      </c>
      <c r="AU90">
        <v>9904.5669999999991</v>
      </c>
      <c r="AV90">
        <v>11268.691000000001</v>
      </c>
      <c r="AW90">
        <v>11547.383</v>
      </c>
      <c r="AX90">
        <v>11349.365</v>
      </c>
      <c r="AY90">
        <v>11019.334999999999</v>
      </c>
      <c r="AZ90">
        <v>10938.661</v>
      </c>
      <c r="BA90">
        <v>10392.278</v>
      </c>
      <c r="BB90">
        <v>10967.996999999999</v>
      </c>
      <c r="BC90">
        <v>10938.661</v>
      </c>
      <c r="BD90">
        <v>10663.636</v>
      </c>
      <c r="BE90">
        <v>10051.246999999999</v>
      </c>
      <c r="BF90">
        <v>9658.8780000000006</v>
      </c>
      <c r="BG90">
        <f t="shared" si="1"/>
        <v>585704.24100000015</v>
      </c>
    </row>
    <row r="91" spans="2:59" x14ac:dyDescent="0.3">
      <c r="B91" t="s">
        <v>318</v>
      </c>
      <c r="C91" t="s">
        <v>590</v>
      </c>
      <c r="D91">
        <v>2581.5680000000002</v>
      </c>
      <c r="E91">
        <v>2684.2440000000001</v>
      </c>
      <c r="F91">
        <v>2856.5929999999998</v>
      </c>
      <c r="G91">
        <v>3028.942</v>
      </c>
      <c r="H91">
        <v>3267.297</v>
      </c>
      <c r="I91">
        <v>3318.6350000000002</v>
      </c>
      <c r="J91">
        <v>3630.33</v>
      </c>
      <c r="K91">
        <v>3571.6579999999999</v>
      </c>
      <c r="L91">
        <v>3700.0030000000002</v>
      </c>
      <c r="M91">
        <v>4352.7290000000003</v>
      </c>
      <c r="N91">
        <v>3949.3589999999999</v>
      </c>
      <c r="O91">
        <v>5339.152</v>
      </c>
      <c r="P91">
        <v>5727.8540000000003</v>
      </c>
      <c r="Q91">
        <v>7172.652</v>
      </c>
      <c r="R91">
        <v>7231.3239999999996</v>
      </c>
      <c r="S91">
        <v>6431.9179999999997</v>
      </c>
      <c r="T91">
        <v>6127.5569999999998</v>
      </c>
      <c r="U91">
        <v>5573.84</v>
      </c>
      <c r="V91">
        <v>5713.1859999999997</v>
      </c>
      <c r="W91">
        <v>6156.893</v>
      </c>
      <c r="X91">
        <v>6178.8950000000004</v>
      </c>
      <c r="Y91">
        <v>6351.2439999999997</v>
      </c>
      <c r="Z91">
        <v>6112.8890000000001</v>
      </c>
      <c r="AA91">
        <v>7319.3320000000003</v>
      </c>
      <c r="AB91">
        <v>7051.6409999999996</v>
      </c>
      <c r="AC91">
        <v>8056.3990000000003</v>
      </c>
      <c r="AD91">
        <v>7759.3720000000003</v>
      </c>
      <c r="AE91">
        <v>7968.3909999999996</v>
      </c>
      <c r="AF91">
        <v>7660.3630000000003</v>
      </c>
      <c r="AG91">
        <v>8052.732</v>
      </c>
      <c r="AH91">
        <v>8214.08</v>
      </c>
      <c r="AI91">
        <v>8478.1039999999994</v>
      </c>
      <c r="AJ91">
        <v>10359.275</v>
      </c>
      <c r="AK91">
        <v>11683.062</v>
      </c>
      <c r="AL91">
        <v>12702.487999999999</v>
      </c>
      <c r="AM91">
        <v>13578.901</v>
      </c>
      <c r="AN91">
        <v>13758.584000000001</v>
      </c>
      <c r="AO91">
        <v>15647.089</v>
      </c>
      <c r="AP91">
        <v>16648.18</v>
      </c>
      <c r="AQ91">
        <v>16490.499</v>
      </c>
      <c r="AR91">
        <v>15247.386</v>
      </c>
      <c r="AS91">
        <v>16171.47</v>
      </c>
      <c r="AT91">
        <v>16002.788</v>
      </c>
      <c r="AU91">
        <v>18180.986000000001</v>
      </c>
      <c r="AV91">
        <v>16798.526999999998</v>
      </c>
      <c r="AW91">
        <v>16208.14</v>
      </c>
      <c r="AX91">
        <v>14458.981</v>
      </c>
      <c r="AY91">
        <v>13461.557000000001</v>
      </c>
      <c r="AZ91">
        <v>17227.565999999999</v>
      </c>
      <c r="BA91">
        <v>20872.563999999998</v>
      </c>
      <c r="BB91">
        <v>20047.489000000001</v>
      </c>
      <c r="BC91">
        <v>20443.525000000001</v>
      </c>
      <c r="BD91">
        <v>22632.723999999998</v>
      </c>
      <c r="BE91">
        <v>22581.385999999999</v>
      </c>
      <c r="BF91">
        <v>24070.187999999998</v>
      </c>
      <c r="BG91">
        <f t="shared" si="1"/>
        <v>566892.53100000008</v>
      </c>
    </row>
    <row r="92" spans="2:59" x14ac:dyDescent="0.3">
      <c r="B92" t="s">
        <v>294</v>
      </c>
      <c r="C92" t="s">
        <v>590</v>
      </c>
      <c r="D92">
        <v>744.40099999999995</v>
      </c>
      <c r="E92">
        <v>979.08900000000006</v>
      </c>
      <c r="F92">
        <v>1048.7619999999999</v>
      </c>
      <c r="G92">
        <v>1221.1110000000001</v>
      </c>
      <c r="H92">
        <v>1243.1130000000001</v>
      </c>
      <c r="I92">
        <v>1422.796</v>
      </c>
      <c r="J92">
        <v>1584.144</v>
      </c>
      <c r="K92">
        <v>1415.462</v>
      </c>
      <c r="L92">
        <v>1507.1369999999999</v>
      </c>
      <c r="M92">
        <v>1760.16</v>
      </c>
      <c r="N92">
        <v>1558.4749999999999</v>
      </c>
      <c r="O92">
        <v>1657.4839999999999</v>
      </c>
      <c r="P92">
        <v>1917.8409999999999</v>
      </c>
      <c r="Q92">
        <v>2203.8670000000002</v>
      </c>
      <c r="R92">
        <v>2229.5360000000001</v>
      </c>
      <c r="S92">
        <v>2493.56</v>
      </c>
      <c r="T92">
        <v>2951.9349999999999</v>
      </c>
      <c r="U92">
        <v>3164.6210000000001</v>
      </c>
      <c r="V92">
        <v>3641.3310000000001</v>
      </c>
      <c r="W92">
        <v>3795.3449999999998</v>
      </c>
      <c r="X92">
        <v>4726.7629999999999</v>
      </c>
      <c r="Y92">
        <v>5863.5330000000004</v>
      </c>
      <c r="Z92">
        <v>6292.5720000000001</v>
      </c>
      <c r="AA92">
        <v>7363.3360000000002</v>
      </c>
      <c r="AB92">
        <v>8353.4259999999995</v>
      </c>
      <c r="AC92">
        <v>8540.4429999999993</v>
      </c>
      <c r="AD92">
        <v>9281.1769999999997</v>
      </c>
      <c r="AE92">
        <v>9662.5450000000001</v>
      </c>
      <c r="AF92">
        <v>9314.18</v>
      </c>
      <c r="AG92">
        <v>9233.5059999999994</v>
      </c>
      <c r="AH92">
        <v>10403.279</v>
      </c>
      <c r="AI92">
        <v>9798.2240000000002</v>
      </c>
      <c r="AJ92">
        <v>12266.115</v>
      </c>
      <c r="AK92">
        <v>12101.1</v>
      </c>
      <c r="AL92">
        <v>13633.906000000001</v>
      </c>
      <c r="AM92">
        <v>13556.898999999999</v>
      </c>
      <c r="AN92">
        <v>14187.623</v>
      </c>
      <c r="AO92">
        <v>14418.644</v>
      </c>
      <c r="AP92">
        <v>14543.322</v>
      </c>
      <c r="AQ92">
        <v>14568.991</v>
      </c>
      <c r="AR92">
        <v>15507.743</v>
      </c>
      <c r="AS92">
        <v>16002.788</v>
      </c>
      <c r="AT92">
        <v>16886.535</v>
      </c>
      <c r="AU92">
        <v>17469.588</v>
      </c>
      <c r="AV92">
        <v>19240.749</v>
      </c>
      <c r="AW92">
        <v>21059.580999999998</v>
      </c>
      <c r="AX92">
        <v>21121.919999999998</v>
      </c>
      <c r="AY92">
        <v>22035.003000000001</v>
      </c>
      <c r="AZ92">
        <v>21349.274000000001</v>
      </c>
      <c r="BA92">
        <v>21891.99</v>
      </c>
      <c r="BB92">
        <v>21180.592000000001</v>
      </c>
      <c r="BC92">
        <v>21668.303</v>
      </c>
      <c r="BD92">
        <v>24444.222000000002</v>
      </c>
      <c r="BE92">
        <v>24389.217000000001</v>
      </c>
      <c r="BF92">
        <v>26450.071</v>
      </c>
      <c r="BG92">
        <f t="shared" si="1"/>
        <v>557347.32999999996</v>
      </c>
    </row>
    <row r="93" spans="2:59" x14ac:dyDescent="0.3">
      <c r="B93" t="s">
        <v>588</v>
      </c>
      <c r="C93" t="s">
        <v>590</v>
      </c>
      <c r="H93">
        <v>4473.74</v>
      </c>
      <c r="I93">
        <v>5214.4740000000002</v>
      </c>
      <c r="J93">
        <v>6046.8829999999998</v>
      </c>
      <c r="K93">
        <v>5298.8149999999996</v>
      </c>
      <c r="L93">
        <v>6384.2470000000003</v>
      </c>
      <c r="M93">
        <v>6750.9470000000001</v>
      </c>
      <c r="N93">
        <v>8162.7420000000002</v>
      </c>
      <c r="O93">
        <v>8742.1280000000006</v>
      </c>
      <c r="P93">
        <v>8225.0810000000001</v>
      </c>
      <c r="Q93">
        <v>9281.1769999999997</v>
      </c>
      <c r="R93">
        <v>9057.49</v>
      </c>
      <c r="S93">
        <v>8320.4230000000007</v>
      </c>
      <c r="T93">
        <v>10868.987999999999</v>
      </c>
      <c r="U93">
        <v>9299.5120000000006</v>
      </c>
      <c r="V93">
        <v>9295.8449999999993</v>
      </c>
      <c r="W93">
        <v>9449.8590000000004</v>
      </c>
      <c r="X93">
        <v>9636.8760000000002</v>
      </c>
      <c r="Y93">
        <v>9435.1910000000007</v>
      </c>
      <c r="Z93">
        <v>8811.8009999999995</v>
      </c>
      <c r="AA93">
        <v>10461.950999999999</v>
      </c>
      <c r="AB93">
        <v>9922.902</v>
      </c>
      <c r="AC93">
        <v>10263.933000000001</v>
      </c>
      <c r="AD93">
        <v>13127.86</v>
      </c>
      <c r="AE93">
        <v>15240.052</v>
      </c>
      <c r="AF93">
        <v>16101.797</v>
      </c>
      <c r="AG93">
        <v>16186.138000000001</v>
      </c>
      <c r="AH93">
        <v>15643.422</v>
      </c>
      <c r="AI93">
        <v>15955.117</v>
      </c>
      <c r="AJ93">
        <v>17011.213</v>
      </c>
      <c r="AK93">
        <v>16362.154</v>
      </c>
      <c r="AL93">
        <v>17795.951000000001</v>
      </c>
      <c r="AM93">
        <v>15130.041999999999</v>
      </c>
      <c r="AN93">
        <v>14994.362999999999</v>
      </c>
      <c r="AO93">
        <v>14407.643</v>
      </c>
      <c r="AP93">
        <v>14253.629000000001</v>
      </c>
      <c r="AQ93">
        <v>15834.106</v>
      </c>
      <c r="AR93">
        <v>13923.599</v>
      </c>
      <c r="AS93">
        <v>12596.145</v>
      </c>
      <c r="AT93">
        <v>11965.421</v>
      </c>
      <c r="AU93">
        <v>10656.302</v>
      </c>
      <c r="AV93">
        <v>9486.5290000000005</v>
      </c>
      <c r="AW93">
        <v>10769.978999999999</v>
      </c>
      <c r="AX93">
        <v>10447.282999999999</v>
      </c>
      <c r="AY93">
        <v>9886.232</v>
      </c>
      <c r="AZ93">
        <v>7770.3729999999996</v>
      </c>
      <c r="BA93">
        <v>5603.1760000000004</v>
      </c>
      <c r="BB93">
        <v>7777.7070000000003</v>
      </c>
      <c r="BC93">
        <v>9563.5360000000001</v>
      </c>
      <c r="BD93">
        <v>7792.375</v>
      </c>
      <c r="BE93">
        <v>11675.727999999999</v>
      </c>
      <c r="BF93">
        <v>12020.425999999999</v>
      </c>
      <c r="BG93">
        <f t="shared" si="1"/>
        <v>553383.30299999996</v>
      </c>
    </row>
    <row r="94" spans="2:59" x14ac:dyDescent="0.3">
      <c r="B94" t="s">
        <v>582</v>
      </c>
      <c r="C94" t="s">
        <v>590</v>
      </c>
      <c r="D94">
        <v>3633.9969999999998</v>
      </c>
      <c r="E94">
        <v>2665.9090000000001</v>
      </c>
      <c r="F94">
        <v>3887.02</v>
      </c>
      <c r="G94">
        <v>2918.9319999999998</v>
      </c>
      <c r="H94">
        <v>3633.9969999999998</v>
      </c>
      <c r="I94">
        <v>3931.0239999999999</v>
      </c>
      <c r="J94">
        <v>3465.3150000000001</v>
      </c>
      <c r="K94">
        <v>3054.6109999999999</v>
      </c>
      <c r="L94">
        <v>11646.392</v>
      </c>
      <c r="M94">
        <v>4679.0919999999996</v>
      </c>
      <c r="N94">
        <v>2511.895</v>
      </c>
      <c r="O94">
        <v>1972.846</v>
      </c>
      <c r="P94">
        <v>1496.136</v>
      </c>
      <c r="Q94">
        <v>2731.915</v>
      </c>
      <c r="R94">
        <v>2247.8710000000001</v>
      </c>
      <c r="S94">
        <v>2170.864</v>
      </c>
      <c r="T94">
        <v>2566.9</v>
      </c>
      <c r="U94">
        <v>2981.2710000000002</v>
      </c>
      <c r="V94">
        <v>3105.9490000000001</v>
      </c>
      <c r="W94">
        <v>3223.2930000000001</v>
      </c>
      <c r="X94">
        <v>3318.6350000000002</v>
      </c>
      <c r="Y94">
        <v>4231.7179999999998</v>
      </c>
      <c r="Z94">
        <v>5947.8739999999998</v>
      </c>
      <c r="AA94">
        <v>6329.2420000000002</v>
      </c>
      <c r="AB94">
        <v>7172.652</v>
      </c>
      <c r="AC94">
        <v>8657.7870000000003</v>
      </c>
      <c r="AD94">
        <v>8269.0849999999991</v>
      </c>
      <c r="AE94">
        <v>8683.4560000000001</v>
      </c>
      <c r="AF94">
        <v>9603.8729999999996</v>
      </c>
      <c r="AG94">
        <v>9996.2420000000002</v>
      </c>
      <c r="AH94">
        <v>9596.5390000000007</v>
      </c>
      <c r="AI94">
        <v>9207.8369999999995</v>
      </c>
      <c r="AJ94">
        <v>9952.2379999999994</v>
      </c>
      <c r="AK94">
        <v>8705.4580000000005</v>
      </c>
      <c r="AL94">
        <v>9064.8240000000005</v>
      </c>
      <c r="AM94">
        <v>10465.618</v>
      </c>
      <c r="AN94">
        <v>10637.967000000001</v>
      </c>
      <c r="AO94">
        <v>13358.880999999999</v>
      </c>
      <c r="AP94">
        <v>12200.109</v>
      </c>
      <c r="AQ94">
        <v>13894.263000000001</v>
      </c>
      <c r="AR94">
        <v>14642.331</v>
      </c>
      <c r="AS94">
        <v>16208.14</v>
      </c>
      <c r="AT94">
        <v>15764.433000000001</v>
      </c>
      <c r="AU94">
        <v>17304.573</v>
      </c>
      <c r="AV94">
        <v>18881.383000000002</v>
      </c>
      <c r="AW94">
        <v>20043.822</v>
      </c>
      <c r="AX94">
        <v>21316.271000000001</v>
      </c>
      <c r="AY94">
        <v>20971.573</v>
      </c>
      <c r="AZ94">
        <v>22339.364000000001</v>
      </c>
      <c r="BA94">
        <v>24561.565999999999</v>
      </c>
      <c r="BB94">
        <v>23432.13</v>
      </c>
      <c r="BC94">
        <v>19666.120999999999</v>
      </c>
      <c r="BD94">
        <v>18668.697</v>
      </c>
      <c r="BE94">
        <v>25496.651000000002</v>
      </c>
      <c r="BF94">
        <v>22698.73</v>
      </c>
      <c r="BG94">
        <f t="shared" si="1"/>
        <v>549815.31199999992</v>
      </c>
    </row>
    <row r="95" spans="2:59" x14ac:dyDescent="0.3">
      <c r="B95" t="s">
        <v>66</v>
      </c>
      <c r="C95" t="s">
        <v>590</v>
      </c>
      <c r="D95">
        <v>550.04999999999995</v>
      </c>
      <c r="E95">
        <v>454.70800000000003</v>
      </c>
      <c r="F95">
        <v>1180.7739999999999</v>
      </c>
      <c r="G95">
        <v>1151.4380000000001</v>
      </c>
      <c r="H95">
        <v>1224.778</v>
      </c>
      <c r="I95">
        <v>1188.1079999999999</v>
      </c>
      <c r="J95">
        <v>1554.808</v>
      </c>
      <c r="K95">
        <v>993.75699999999995</v>
      </c>
      <c r="L95">
        <v>1672.152</v>
      </c>
      <c r="M95">
        <v>2786.92</v>
      </c>
      <c r="N95">
        <v>3582.6590000000001</v>
      </c>
      <c r="O95">
        <v>3410.31</v>
      </c>
      <c r="P95">
        <v>4506.7430000000004</v>
      </c>
      <c r="Q95">
        <v>4880.777</v>
      </c>
      <c r="R95">
        <v>4873.4430000000002</v>
      </c>
      <c r="S95">
        <v>4415.0680000000002</v>
      </c>
      <c r="T95">
        <v>3285.6320000000001</v>
      </c>
      <c r="U95">
        <v>3534.9879999999998</v>
      </c>
      <c r="V95">
        <v>5412.4920000000002</v>
      </c>
      <c r="W95">
        <v>5504.1670000000004</v>
      </c>
      <c r="X95">
        <v>5346.4859999999999</v>
      </c>
      <c r="Y95">
        <v>5280.48</v>
      </c>
      <c r="Z95">
        <v>4649.7560000000003</v>
      </c>
      <c r="AA95">
        <v>5115.4650000000001</v>
      </c>
      <c r="AB95">
        <v>5009.1220000000003</v>
      </c>
      <c r="AC95">
        <v>4701.0940000000001</v>
      </c>
      <c r="AD95">
        <v>4660.7569999999996</v>
      </c>
      <c r="AE95">
        <v>5815.8620000000001</v>
      </c>
      <c r="AF95">
        <v>5130.1329999999998</v>
      </c>
      <c r="AG95">
        <v>5009.1220000000003</v>
      </c>
      <c r="AH95">
        <v>5115.4650000000001</v>
      </c>
      <c r="AI95">
        <v>5089.7960000000003</v>
      </c>
      <c r="AJ95">
        <v>5196.1390000000001</v>
      </c>
      <c r="AK95">
        <v>5775.5249999999996</v>
      </c>
      <c r="AL95">
        <v>3890.6869999999999</v>
      </c>
      <c r="AM95">
        <v>10975.331</v>
      </c>
      <c r="AN95">
        <v>10458.284</v>
      </c>
      <c r="AO95">
        <v>7381.6710000000003</v>
      </c>
      <c r="AP95">
        <v>7308.3310000000001</v>
      </c>
      <c r="AQ95">
        <v>9156.4989999999998</v>
      </c>
      <c r="AR95">
        <v>9541.5339999999997</v>
      </c>
      <c r="AS95">
        <v>9732.2180000000008</v>
      </c>
      <c r="AT95">
        <v>12665.817999999999</v>
      </c>
      <c r="AU95">
        <v>9064.8240000000005</v>
      </c>
      <c r="AV95">
        <v>18793.375</v>
      </c>
      <c r="AW95">
        <v>19156.407999999999</v>
      </c>
      <c r="AX95">
        <v>22266.024000000001</v>
      </c>
      <c r="AY95">
        <v>25151.953000000001</v>
      </c>
      <c r="AZ95">
        <v>25709.337</v>
      </c>
      <c r="BA95">
        <v>27792.192999999999</v>
      </c>
      <c r="BB95">
        <v>29057.308000000001</v>
      </c>
      <c r="BC95">
        <v>30340.758000000002</v>
      </c>
      <c r="BD95">
        <v>33399.036</v>
      </c>
      <c r="BE95">
        <v>32617.965</v>
      </c>
      <c r="BF95">
        <v>34763.160000000003</v>
      </c>
      <c r="BG95">
        <f t="shared" si="1"/>
        <v>517281.68799999997</v>
      </c>
    </row>
    <row r="96" spans="2:59" x14ac:dyDescent="0.3">
      <c r="B96" t="s">
        <v>256</v>
      </c>
      <c r="C96" t="s">
        <v>590</v>
      </c>
      <c r="AJ96">
        <v>16417.159</v>
      </c>
      <c r="AK96">
        <v>16750.856</v>
      </c>
      <c r="AL96">
        <v>16490.499</v>
      </c>
      <c r="AM96">
        <v>16985.544000000002</v>
      </c>
      <c r="AN96">
        <v>16956.207999999999</v>
      </c>
      <c r="AO96">
        <v>18907.052</v>
      </c>
      <c r="AP96">
        <v>20153.831999999999</v>
      </c>
      <c r="AQ96">
        <v>19992.484</v>
      </c>
      <c r="AR96">
        <v>19339.758000000002</v>
      </c>
      <c r="AS96">
        <v>20395.853999999999</v>
      </c>
      <c r="AT96">
        <v>21473.952000000001</v>
      </c>
      <c r="AU96">
        <v>22984.756000000001</v>
      </c>
      <c r="AV96">
        <v>22376.034</v>
      </c>
      <c r="AW96">
        <v>22592.386999999999</v>
      </c>
      <c r="AX96">
        <v>22607.055</v>
      </c>
      <c r="AY96">
        <v>23828.166000000001</v>
      </c>
      <c r="AZ96">
        <v>22592.386999999999</v>
      </c>
      <c r="BA96">
        <v>21165.923999999999</v>
      </c>
      <c r="BB96">
        <v>20172.167000000001</v>
      </c>
      <c r="BC96">
        <v>19809.133999999998</v>
      </c>
      <c r="BD96">
        <v>17993.969000000001</v>
      </c>
      <c r="BE96">
        <v>17550.261999999999</v>
      </c>
      <c r="BF96">
        <v>16842.530999999999</v>
      </c>
      <c r="BG96">
        <f t="shared" si="1"/>
        <v>454377.97</v>
      </c>
    </row>
    <row r="97" spans="2:59" x14ac:dyDescent="0.3">
      <c r="B97" t="s">
        <v>384</v>
      </c>
      <c r="C97" t="s">
        <v>590</v>
      </c>
      <c r="D97">
        <v>1294.451</v>
      </c>
      <c r="E97">
        <v>1393.46</v>
      </c>
      <c r="F97">
        <v>1972.846</v>
      </c>
      <c r="G97">
        <v>1602.479</v>
      </c>
      <c r="H97">
        <v>2046.1859999999999</v>
      </c>
      <c r="I97">
        <v>1958.1780000000001</v>
      </c>
      <c r="J97">
        <v>1954.511</v>
      </c>
      <c r="K97">
        <v>2152.529</v>
      </c>
      <c r="L97">
        <v>2482.5590000000002</v>
      </c>
      <c r="M97">
        <v>2684.2440000000001</v>
      </c>
      <c r="N97">
        <v>2849.259</v>
      </c>
      <c r="O97">
        <v>3036.2759999999998</v>
      </c>
      <c r="P97">
        <v>3281.9650000000001</v>
      </c>
      <c r="Q97">
        <v>3479.9830000000002</v>
      </c>
      <c r="R97">
        <v>3751.3409999999999</v>
      </c>
      <c r="S97">
        <v>4066.703</v>
      </c>
      <c r="T97">
        <v>4404.067</v>
      </c>
      <c r="U97">
        <v>4972.4520000000002</v>
      </c>
      <c r="V97">
        <v>5782.8590000000004</v>
      </c>
      <c r="W97">
        <v>6299.9059999999999</v>
      </c>
      <c r="X97">
        <v>6879.2920000000004</v>
      </c>
      <c r="Y97">
        <v>6644.6040000000003</v>
      </c>
      <c r="Z97">
        <v>6761.9480000000003</v>
      </c>
      <c r="AA97">
        <v>6996.6360000000004</v>
      </c>
      <c r="AB97">
        <v>6450.2529999999997</v>
      </c>
      <c r="AC97">
        <v>9028.1540000000005</v>
      </c>
      <c r="AD97">
        <v>9673.5460000000003</v>
      </c>
      <c r="AE97">
        <v>10586.629000000001</v>
      </c>
      <c r="AF97">
        <v>11595.054</v>
      </c>
      <c r="AG97">
        <v>10568.294</v>
      </c>
      <c r="AH97">
        <v>9988.9079999999994</v>
      </c>
      <c r="AI97">
        <v>12159.772000000001</v>
      </c>
      <c r="AJ97">
        <v>11019.334999999999</v>
      </c>
      <c r="AK97">
        <v>9284.8439999999991</v>
      </c>
      <c r="AL97">
        <v>7946.3890000000001</v>
      </c>
      <c r="AM97">
        <v>7920.72</v>
      </c>
      <c r="AN97">
        <v>8041.7309999999998</v>
      </c>
      <c r="AO97">
        <v>7708.0339999999997</v>
      </c>
      <c r="AP97">
        <v>7708.0339999999997</v>
      </c>
      <c r="AQ97">
        <v>7554.02</v>
      </c>
      <c r="AR97">
        <v>7506.3490000000002</v>
      </c>
      <c r="AS97">
        <v>7884.05</v>
      </c>
      <c r="AT97">
        <v>8287.42</v>
      </c>
      <c r="AU97">
        <v>8034.3969999999999</v>
      </c>
      <c r="AV97">
        <v>8551.4439999999995</v>
      </c>
      <c r="AW97">
        <v>8562.4449999999997</v>
      </c>
      <c r="AX97">
        <v>9394.8539999999994</v>
      </c>
      <c r="AY97">
        <v>12064.43</v>
      </c>
      <c r="AZ97">
        <v>12038.761</v>
      </c>
      <c r="BA97">
        <v>13102.191000000001</v>
      </c>
      <c r="BB97">
        <v>13820.923000000001</v>
      </c>
      <c r="BC97">
        <v>21499.620999999999</v>
      </c>
      <c r="BD97">
        <v>26226.383999999998</v>
      </c>
      <c r="BE97">
        <v>38752.856</v>
      </c>
      <c r="BF97">
        <v>20839.561000000002</v>
      </c>
      <c r="BG97">
        <f t="shared" si="1"/>
        <v>452548.13699999999</v>
      </c>
    </row>
    <row r="98" spans="2:59" x14ac:dyDescent="0.3">
      <c r="B98" t="s">
        <v>486</v>
      </c>
      <c r="C98" t="s">
        <v>590</v>
      </c>
      <c r="AX98">
        <v>54007.576000000001</v>
      </c>
      <c r="AY98">
        <v>52456.434999999998</v>
      </c>
      <c r="AZ98">
        <v>52097.069000000003</v>
      </c>
      <c r="BA98">
        <v>46182.197999999997</v>
      </c>
      <c r="BB98">
        <v>45954.843999999997</v>
      </c>
      <c r="BC98">
        <v>49218.474000000002</v>
      </c>
      <c r="BD98">
        <v>44062.671999999999</v>
      </c>
      <c r="BE98">
        <v>44884.08</v>
      </c>
      <c r="BF98">
        <v>37667.423999999999</v>
      </c>
      <c r="BG98">
        <f t="shared" si="1"/>
        <v>426530.77200000006</v>
      </c>
    </row>
    <row r="99" spans="2:59" x14ac:dyDescent="0.3">
      <c r="B99" t="s">
        <v>200</v>
      </c>
      <c r="C99" t="s">
        <v>590</v>
      </c>
      <c r="AJ99">
        <v>23879.504000000001</v>
      </c>
      <c r="AK99">
        <v>19508.439999999999</v>
      </c>
      <c r="AL99">
        <v>19042.731</v>
      </c>
      <c r="AM99">
        <v>17520.925999999999</v>
      </c>
      <c r="AN99">
        <v>18349.668000000001</v>
      </c>
      <c r="AO99">
        <v>18107.646000000001</v>
      </c>
      <c r="AP99">
        <v>16310.816000000001</v>
      </c>
      <c r="AQ99">
        <v>15159.378000000001</v>
      </c>
      <c r="AR99">
        <v>14858.683999999999</v>
      </c>
      <c r="AS99">
        <v>15570.082</v>
      </c>
      <c r="AT99">
        <v>14888.02</v>
      </c>
      <c r="AU99">
        <v>17124.89</v>
      </c>
      <c r="AV99">
        <v>17282.571</v>
      </c>
      <c r="AW99">
        <v>16754.523000000001</v>
      </c>
      <c r="AX99">
        <v>16175.137000000001</v>
      </c>
      <c r="AY99">
        <v>18709.034</v>
      </c>
      <c r="AZ99">
        <v>17491.59</v>
      </c>
      <c r="BA99">
        <v>14565.324000000001</v>
      </c>
      <c r="BB99">
        <v>18107.646000000001</v>
      </c>
      <c r="BC99">
        <v>18606.358</v>
      </c>
      <c r="BD99">
        <v>17623.601999999999</v>
      </c>
      <c r="BE99">
        <v>19893.474999999999</v>
      </c>
      <c r="BF99">
        <v>19519.440999999999</v>
      </c>
      <c r="BG99">
        <f t="shared" si="1"/>
        <v>405049.48599999998</v>
      </c>
    </row>
    <row r="100" spans="2:59" x14ac:dyDescent="0.3">
      <c r="B100" t="s">
        <v>114</v>
      </c>
      <c r="C100" t="s">
        <v>590</v>
      </c>
      <c r="D100">
        <v>1004.758</v>
      </c>
      <c r="E100">
        <v>1041.4280000000001</v>
      </c>
      <c r="F100">
        <v>1100.0999999999999</v>
      </c>
      <c r="G100">
        <v>1213.777</v>
      </c>
      <c r="H100">
        <v>1481.4680000000001</v>
      </c>
      <c r="I100">
        <v>1510.8040000000001</v>
      </c>
      <c r="J100">
        <v>1690.4870000000001</v>
      </c>
      <c r="K100">
        <v>1892.172</v>
      </c>
      <c r="L100">
        <v>2178.1979999999999</v>
      </c>
      <c r="M100">
        <v>2548.5650000000001</v>
      </c>
      <c r="N100">
        <v>2486.2260000000001</v>
      </c>
      <c r="O100">
        <v>3061.9450000000002</v>
      </c>
      <c r="P100">
        <v>3571.6579999999999</v>
      </c>
      <c r="Q100">
        <v>3457.9810000000002</v>
      </c>
      <c r="R100">
        <v>3516.6529999999998</v>
      </c>
      <c r="S100">
        <v>4059.3690000000001</v>
      </c>
      <c r="T100">
        <v>4580.0829999999996</v>
      </c>
      <c r="U100">
        <v>4481.0739999999996</v>
      </c>
      <c r="V100">
        <v>5027.4570000000003</v>
      </c>
      <c r="W100">
        <v>4737.7640000000001</v>
      </c>
      <c r="X100">
        <v>4668.0910000000003</v>
      </c>
      <c r="Y100">
        <v>4792.7690000000002</v>
      </c>
      <c r="Z100">
        <v>4349.0619999999999</v>
      </c>
      <c r="AA100">
        <v>4290.3900000000003</v>
      </c>
      <c r="AB100">
        <v>4041.0340000000001</v>
      </c>
      <c r="AC100">
        <v>4125.375</v>
      </c>
      <c r="AD100">
        <v>3777.01</v>
      </c>
      <c r="AE100">
        <v>4030.0329999999999</v>
      </c>
      <c r="AF100">
        <v>4308.7250000000004</v>
      </c>
      <c r="AG100">
        <v>4994.4539999999997</v>
      </c>
      <c r="AH100">
        <v>5757.19</v>
      </c>
      <c r="AI100">
        <v>6006.5460000000003</v>
      </c>
      <c r="AJ100">
        <v>6655.6049999999996</v>
      </c>
      <c r="AK100">
        <v>7829.0450000000001</v>
      </c>
      <c r="AL100">
        <v>8635.7849999999999</v>
      </c>
      <c r="AM100">
        <v>9849.5619999999999</v>
      </c>
      <c r="AN100">
        <v>9827.56</v>
      </c>
      <c r="AO100">
        <v>10942.328</v>
      </c>
      <c r="AP100">
        <v>10989.999</v>
      </c>
      <c r="AQ100">
        <v>10443.616</v>
      </c>
      <c r="AR100">
        <v>11067.005999999999</v>
      </c>
      <c r="AS100">
        <v>8621.1170000000002</v>
      </c>
      <c r="AT100">
        <v>10395.945</v>
      </c>
      <c r="AU100">
        <v>11092.674999999999</v>
      </c>
      <c r="AV100">
        <v>11114.677</v>
      </c>
      <c r="AW100">
        <v>12185.441000000001</v>
      </c>
      <c r="AX100">
        <v>15056.701999999999</v>
      </c>
      <c r="AY100">
        <v>12332.120999999999</v>
      </c>
      <c r="AZ100">
        <v>13237.87</v>
      </c>
      <c r="BA100">
        <v>13989.605</v>
      </c>
      <c r="BB100">
        <v>15203.382</v>
      </c>
      <c r="BC100">
        <v>16145.800999999999</v>
      </c>
      <c r="BD100">
        <v>18793.375</v>
      </c>
      <c r="BE100">
        <v>18918.053</v>
      </c>
      <c r="BF100">
        <v>20410.522000000001</v>
      </c>
      <c r="BG100">
        <f t="shared" si="1"/>
        <v>393520.43799999997</v>
      </c>
    </row>
    <row r="101" spans="2:59" x14ac:dyDescent="0.3">
      <c r="B101" t="s">
        <v>292</v>
      </c>
      <c r="C101" t="s">
        <v>590</v>
      </c>
      <c r="D101">
        <v>1470.4670000000001</v>
      </c>
      <c r="E101">
        <v>2130.527</v>
      </c>
      <c r="F101">
        <v>2119.5259999999998</v>
      </c>
      <c r="G101">
        <v>2398.2179999999998</v>
      </c>
      <c r="H101">
        <v>4066.703</v>
      </c>
      <c r="I101">
        <v>2992.2719999999999</v>
      </c>
      <c r="J101">
        <v>3520.32</v>
      </c>
      <c r="K101">
        <v>3868.6849999999999</v>
      </c>
      <c r="L101">
        <v>3883.3530000000001</v>
      </c>
      <c r="M101">
        <v>4272.0550000000003</v>
      </c>
      <c r="N101">
        <v>4994.4539999999997</v>
      </c>
      <c r="O101">
        <v>5753.5230000000001</v>
      </c>
      <c r="P101">
        <v>6288.9049999999997</v>
      </c>
      <c r="Q101">
        <v>8298.4210000000003</v>
      </c>
      <c r="R101">
        <v>7601.6909999999998</v>
      </c>
      <c r="S101">
        <v>8188.4110000000001</v>
      </c>
      <c r="T101">
        <v>7282.6620000000003</v>
      </c>
      <c r="U101">
        <v>7447.6769999999997</v>
      </c>
      <c r="V101">
        <v>9119.8289999999997</v>
      </c>
      <c r="W101">
        <v>8536.7759999999998</v>
      </c>
      <c r="X101">
        <v>8452.4349999999995</v>
      </c>
      <c r="Y101">
        <v>7414.674</v>
      </c>
      <c r="Z101">
        <v>6219.232</v>
      </c>
      <c r="AA101">
        <v>6450.2529999999997</v>
      </c>
      <c r="AB101">
        <v>5144.8010000000004</v>
      </c>
      <c r="AC101">
        <v>5045.7920000000004</v>
      </c>
      <c r="AD101">
        <v>4550.7470000000003</v>
      </c>
      <c r="AE101">
        <v>5383.1559999999999</v>
      </c>
      <c r="AF101">
        <v>4528.7449999999999</v>
      </c>
      <c r="AG101">
        <v>6728.9449999999997</v>
      </c>
      <c r="AH101">
        <v>7532.018</v>
      </c>
      <c r="AI101">
        <v>7755.7049999999999</v>
      </c>
      <c r="AJ101">
        <v>7715.3680000000004</v>
      </c>
      <c r="AK101">
        <v>8005.0609999999997</v>
      </c>
      <c r="AL101">
        <v>8195.7450000000008</v>
      </c>
      <c r="AM101">
        <v>9178.5010000000002</v>
      </c>
      <c r="AN101">
        <v>9702.8819999999996</v>
      </c>
      <c r="AO101">
        <v>10131.921</v>
      </c>
      <c r="AP101">
        <v>9717.5499999999993</v>
      </c>
      <c r="AQ101">
        <v>9977.9069999999992</v>
      </c>
      <c r="AR101">
        <v>10307.937</v>
      </c>
      <c r="AS101">
        <v>10615.965</v>
      </c>
      <c r="AT101">
        <v>10241.931</v>
      </c>
      <c r="AU101">
        <v>10667.303</v>
      </c>
      <c r="AV101">
        <v>10670.97</v>
      </c>
      <c r="AW101">
        <v>10498.620999999999</v>
      </c>
      <c r="AX101">
        <v>11496.045</v>
      </c>
      <c r="AY101">
        <v>9651.5439999999999</v>
      </c>
      <c r="AZ101">
        <v>10208.928</v>
      </c>
      <c r="BA101">
        <v>7741.0370000000003</v>
      </c>
      <c r="BB101">
        <v>7297.33</v>
      </c>
      <c r="BC101">
        <v>7858.3810000000003</v>
      </c>
      <c r="BD101">
        <v>7462.3450000000003</v>
      </c>
      <c r="BE101">
        <v>8093.0690000000004</v>
      </c>
      <c r="BF101">
        <v>7422.0079999999998</v>
      </c>
      <c r="BG101">
        <f t="shared" si="1"/>
        <v>392299.32699999987</v>
      </c>
    </row>
    <row r="102" spans="2:59" x14ac:dyDescent="0.3">
      <c r="B102" t="s">
        <v>378</v>
      </c>
      <c r="C102" t="s">
        <v>590</v>
      </c>
      <c r="D102">
        <v>2717.2469999999998</v>
      </c>
      <c r="E102">
        <v>2592.569</v>
      </c>
      <c r="F102">
        <v>2882.2620000000002</v>
      </c>
      <c r="G102">
        <v>2636.5729999999999</v>
      </c>
      <c r="H102">
        <v>2860.26</v>
      </c>
      <c r="I102">
        <v>2728.248</v>
      </c>
      <c r="J102">
        <v>2808.922</v>
      </c>
      <c r="K102">
        <v>3619.3290000000002</v>
      </c>
      <c r="L102">
        <v>2929.933</v>
      </c>
      <c r="M102">
        <v>3215.9589999999998</v>
      </c>
      <c r="N102">
        <v>4616.7529999999997</v>
      </c>
      <c r="O102">
        <v>5104.4639999999999</v>
      </c>
      <c r="P102">
        <v>4899.1120000000001</v>
      </c>
      <c r="Q102">
        <v>4110.7070000000003</v>
      </c>
      <c r="R102">
        <v>4675.4250000000002</v>
      </c>
      <c r="S102">
        <v>4587.4170000000004</v>
      </c>
      <c r="T102">
        <v>4899.1120000000001</v>
      </c>
      <c r="U102">
        <v>5174.1369999999997</v>
      </c>
      <c r="V102">
        <v>5155.8019999999997</v>
      </c>
      <c r="W102">
        <v>5100.7969999999996</v>
      </c>
      <c r="X102">
        <v>5526.1689999999999</v>
      </c>
      <c r="Y102">
        <v>5639.8459999999995</v>
      </c>
      <c r="Z102">
        <v>5599.509</v>
      </c>
      <c r="AA102">
        <v>5775.5249999999996</v>
      </c>
      <c r="AB102">
        <v>6571.2640000000001</v>
      </c>
      <c r="AC102">
        <v>6710.61</v>
      </c>
      <c r="AD102">
        <v>6791.2839999999997</v>
      </c>
      <c r="AE102">
        <v>4976.1189999999997</v>
      </c>
      <c r="AF102">
        <v>4118.0410000000002</v>
      </c>
      <c r="AG102">
        <v>4462.7389999999996</v>
      </c>
      <c r="AH102">
        <v>4275.7219999999998</v>
      </c>
      <c r="AI102">
        <v>4180.38</v>
      </c>
      <c r="AJ102">
        <v>4888.1109999999999</v>
      </c>
      <c r="AK102">
        <v>5342.8190000000004</v>
      </c>
      <c r="AL102">
        <v>6244.9009999999998</v>
      </c>
      <c r="AM102">
        <v>6959.9660000000003</v>
      </c>
      <c r="AN102">
        <v>7256.9930000000004</v>
      </c>
      <c r="AO102">
        <v>7499.0150000000003</v>
      </c>
      <c r="AP102">
        <v>8078.4009999999998</v>
      </c>
      <c r="AQ102">
        <v>8969.482</v>
      </c>
      <c r="AR102">
        <v>10087.916999999999</v>
      </c>
      <c r="AS102">
        <v>8723.7929999999997</v>
      </c>
      <c r="AT102">
        <v>9207.8369999999995</v>
      </c>
      <c r="AU102">
        <v>9845.8950000000004</v>
      </c>
      <c r="AV102">
        <v>12434.797</v>
      </c>
      <c r="AW102">
        <v>11598.721</v>
      </c>
      <c r="AX102">
        <v>12849.168</v>
      </c>
      <c r="AY102">
        <v>12874.837</v>
      </c>
      <c r="AZ102">
        <v>9801.8909999999996</v>
      </c>
      <c r="BA102">
        <v>10230.93</v>
      </c>
      <c r="BB102">
        <v>12515.471</v>
      </c>
      <c r="BC102">
        <v>14297.633</v>
      </c>
      <c r="BD102">
        <v>11070.673000000001</v>
      </c>
      <c r="BE102">
        <v>12860.169</v>
      </c>
      <c r="BF102">
        <v>21631.633000000002</v>
      </c>
      <c r="BG102">
        <f t="shared" si="1"/>
        <v>377213.28899999999</v>
      </c>
    </row>
    <row r="103" spans="2:59" x14ac:dyDescent="0.3">
      <c r="B103" t="s">
        <v>334</v>
      </c>
      <c r="C103" t="s">
        <v>590</v>
      </c>
      <c r="D103">
        <v>2258.8719999999998</v>
      </c>
      <c r="E103">
        <v>2335.8789999999999</v>
      </c>
      <c r="F103">
        <v>2563.2330000000002</v>
      </c>
      <c r="G103">
        <v>2533.8969999999999</v>
      </c>
      <c r="H103">
        <v>2273.54</v>
      </c>
      <c r="I103">
        <v>2658.5749999999998</v>
      </c>
      <c r="J103">
        <v>2662.2420000000002</v>
      </c>
      <c r="K103">
        <v>2948.268</v>
      </c>
      <c r="L103">
        <v>3241.6280000000002</v>
      </c>
      <c r="M103">
        <v>4319.7259999999997</v>
      </c>
      <c r="N103">
        <v>3597.3270000000002</v>
      </c>
      <c r="O103">
        <v>3197.6239999999998</v>
      </c>
      <c r="P103">
        <v>3542.3220000000001</v>
      </c>
      <c r="Q103">
        <v>3689.002</v>
      </c>
      <c r="R103">
        <v>2933.6</v>
      </c>
      <c r="S103">
        <v>2896.93</v>
      </c>
      <c r="T103">
        <v>2805.2550000000001</v>
      </c>
      <c r="U103">
        <v>2918.9319999999998</v>
      </c>
      <c r="V103">
        <v>3450.6469999999999</v>
      </c>
      <c r="W103">
        <v>3828.348</v>
      </c>
      <c r="X103">
        <v>3410.31</v>
      </c>
      <c r="Y103">
        <v>4033.7</v>
      </c>
      <c r="Z103">
        <v>4499.4089999999997</v>
      </c>
      <c r="AA103">
        <v>4884.4440000000004</v>
      </c>
      <c r="AB103">
        <v>3883.3530000000001</v>
      </c>
      <c r="AC103">
        <v>3956.6930000000002</v>
      </c>
      <c r="AD103">
        <v>3703.67</v>
      </c>
      <c r="AE103">
        <v>4074.0369999999998</v>
      </c>
      <c r="AF103">
        <v>3490.9839999999999</v>
      </c>
      <c r="AG103">
        <v>3483.65</v>
      </c>
      <c r="AH103">
        <v>3868.6849999999999</v>
      </c>
      <c r="AI103">
        <v>4176.7129999999997</v>
      </c>
      <c r="AJ103">
        <v>5185.1379999999999</v>
      </c>
      <c r="AK103">
        <v>5042.125</v>
      </c>
      <c r="AL103">
        <v>5526.1689999999999</v>
      </c>
      <c r="AM103">
        <v>5903.87</v>
      </c>
      <c r="AN103">
        <v>7062.6419999999998</v>
      </c>
      <c r="AO103">
        <v>7616.3590000000004</v>
      </c>
      <c r="AP103">
        <v>7825.3779999999997</v>
      </c>
      <c r="AQ103">
        <v>8617.4500000000007</v>
      </c>
      <c r="AR103">
        <v>10238.263999999999</v>
      </c>
      <c r="AS103">
        <v>10443.616</v>
      </c>
      <c r="AT103">
        <v>11056.004999999999</v>
      </c>
      <c r="AU103">
        <v>11078.007</v>
      </c>
      <c r="AV103">
        <v>12299.118</v>
      </c>
      <c r="AW103">
        <v>12101.1</v>
      </c>
      <c r="AX103">
        <v>11976.422</v>
      </c>
      <c r="AY103">
        <v>12354.123</v>
      </c>
      <c r="AZ103">
        <v>12207.442999999999</v>
      </c>
      <c r="BA103">
        <v>13175.531000000001</v>
      </c>
      <c r="BB103">
        <v>13263.539000000001</v>
      </c>
      <c r="BC103">
        <v>15137.376</v>
      </c>
      <c r="BD103">
        <v>16032.124</v>
      </c>
      <c r="BE103">
        <v>15489.407999999999</v>
      </c>
      <c r="BF103">
        <v>18393.671999999999</v>
      </c>
      <c r="BG103">
        <f t="shared" si="1"/>
        <v>356146.37400000001</v>
      </c>
    </row>
    <row r="104" spans="2:59" x14ac:dyDescent="0.3">
      <c r="B104" t="s">
        <v>300</v>
      </c>
      <c r="C104" t="s">
        <v>590</v>
      </c>
      <c r="D104">
        <v>2427.5540000000001</v>
      </c>
      <c r="E104">
        <v>2401.8850000000002</v>
      </c>
      <c r="F104">
        <v>2625.5720000000001</v>
      </c>
      <c r="G104">
        <v>2856.5929999999998</v>
      </c>
      <c r="H104">
        <v>2827.2570000000001</v>
      </c>
      <c r="I104">
        <v>2467.8910000000001</v>
      </c>
      <c r="J104">
        <v>2684.2440000000001</v>
      </c>
      <c r="K104">
        <v>2702.5790000000002</v>
      </c>
      <c r="L104">
        <v>2819.9229999999998</v>
      </c>
      <c r="M104">
        <v>3131.6179999999999</v>
      </c>
      <c r="N104">
        <v>3083.9470000000001</v>
      </c>
      <c r="O104">
        <v>3685.335</v>
      </c>
      <c r="P104">
        <v>3872.3519999999999</v>
      </c>
      <c r="Q104">
        <v>3920.0230000000001</v>
      </c>
      <c r="R104">
        <v>4950.45</v>
      </c>
      <c r="S104">
        <v>4976.1189999999997</v>
      </c>
      <c r="T104">
        <v>4609.4189999999999</v>
      </c>
      <c r="U104">
        <v>5056.7929999999997</v>
      </c>
      <c r="V104">
        <v>5324.4840000000004</v>
      </c>
      <c r="W104">
        <v>5038.4579999999996</v>
      </c>
      <c r="X104">
        <v>6197.23</v>
      </c>
      <c r="Y104">
        <v>6527.26</v>
      </c>
      <c r="Z104">
        <v>4693.76</v>
      </c>
      <c r="AA104">
        <v>4660.7569999999996</v>
      </c>
      <c r="AB104">
        <v>4319.7259999999997</v>
      </c>
      <c r="AC104">
        <v>3769.6759999999999</v>
      </c>
      <c r="AD104">
        <v>4162.0450000000001</v>
      </c>
      <c r="AE104">
        <v>5174.1369999999997</v>
      </c>
      <c r="AF104">
        <v>4789.1019999999999</v>
      </c>
      <c r="AG104">
        <v>5192.4719999999998</v>
      </c>
      <c r="AH104">
        <v>5823.1959999999999</v>
      </c>
      <c r="AI104">
        <v>4840.4399999999996</v>
      </c>
      <c r="AJ104">
        <v>5540.8370000000004</v>
      </c>
      <c r="AK104">
        <v>6347.5770000000002</v>
      </c>
      <c r="AL104">
        <v>6556.5959999999995</v>
      </c>
      <c r="AM104">
        <v>7554.02</v>
      </c>
      <c r="AN104">
        <v>9328.848</v>
      </c>
      <c r="AO104">
        <v>8265.4179999999997</v>
      </c>
      <c r="AP104">
        <v>10036.579</v>
      </c>
      <c r="AQ104">
        <v>10172.258</v>
      </c>
      <c r="AR104">
        <v>10417.947</v>
      </c>
      <c r="AS104">
        <v>9369.1849999999995</v>
      </c>
      <c r="AT104">
        <v>7968.3909999999996</v>
      </c>
      <c r="AU104">
        <v>6754.6139999999996</v>
      </c>
      <c r="AV104">
        <v>7623.6930000000002</v>
      </c>
      <c r="AW104">
        <v>8562.4449999999997</v>
      </c>
      <c r="AX104">
        <v>9574.5370000000003</v>
      </c>
      <c r="AY104">
        <v>9831.2270000000008</v>
      </c>
      <c r="AZ104">
        <v>10241.931</v>
      </c>
      <c r="BA104">
        <v>12350.456</v>
      </c>
      <c r="BB104">
        <v>12174.44</v>
      </c>
      <c r="BC104">
        <v>13457.89</v>
      </c>
      <c r="BD104">
        <v>12515.471</v>
      </c>
      <c r="BE104">
        <v>13333.212</v>
      </c>
      <c r="BF104">
        <v>14286.632</v>
      </c>
      <c r="BG104">
        <f t="shared" si="1"/>
        <v>353876.50099999993</v>
      </c>
    </row>
    <row r="105" spans="2:59" x14ac:dyDescent="0.3">
      <c r="B105" t="s">
        <v>502</v>
      </c>
      <c r="C105" t="s">
        <v>590</v>
      </c>
      <c r="AJ105">
        <v>12478.800999999999</v>
      </c>
      <c r="AK105">
        <v>13164.53</v>
      </c>
      <c r="AL105">
        <v>13340.546</v>
      </c>
      <c r="AM105">
        <v>14403.976000000001</v>
      </c>
      <c r="AN105">
        <v>14954.026</v>
      </c>
      <c r="AO105">
        <v>15859.775</v>
      </c>
      <c r="AP105">
        <v>15192.380999999999</v>
      </c>
      <c r="AQ105">
        <v>15236.385</v>
      </c>
      <c r="AR105">
        <v>14396.642</v>
      </c>
      <c r="AS105">
        <v>15163.045</v>
      </c>
      <c r="AT105">
        <v>15419.735000000001</v>
      </c>
      <c r="AU105">
        <v>15511.41</v>
      </c>
      <c r="AV105">
        <v>15746.098</v>
      </c>
      <c r="AW105">
        <v>15867.109</v>
      </c>
      <c r="AX105">
        <v>16244.81</v>
      </c>
      <c r="AY105">
        <v>16244.81</v>
      </c>
      <c r="AZ105">
        <v>17355.911</v>
      </c>
      <c r="BA105">
        <v>15280.388999999999</v>
      </c>
      <c r="BB105">
        <v>15335.394</v>
      </c>
      <c r="BC105">
        <v>15089.705</v>
      </c>
      <c r="BD105">
        <v>14781.677</v>
      </c>
      <c r="BE105">
        <v>14150.953</v>
      </c>
      <c r="BF105">
        <v>12812.498</v>
      </c>
      <c r="BG105">
        <f t="shared" si="1"/>
        <v>344030.60600000009</v>
      </c>
    </row>
    <row r="106" spans="2:59" x14ac:dyDescent="0.3">
      <c r="B106" t="s">
        <v>106</v>
      </c>
      <c r="C106" t="s">
        <v>590</v>
      </c>
      <c r="AJ106">
        <v>15053.035</v>
      </c>
      <c r="AK106">
        <v>12603.478999999999</v>
      </c>
      <c r="AL106">
        <v>3230.627</v>
      </c>
      <c r="AM106">
        <v>3428.645</v>
      </c>
      <c r="AN106">
        <v>4257.3869999999997</v>
      </c>
      <c r="AO106">
        <v>8393.7630000000008</v>
      </c>
      <c r="AP106">
        <v>10593.963</v>
      </c>
      <c r="AQ106">
        <v>10377.61</v>
      </c>
      <c r="AR106">
        <v>13787.92</v>
      </c>
      <c r="AS106">
        <v>13362.548000000001</v>
      </c>
      <c r="AT106">
        <v>14301.3</v>
      </c>
      <c r="AU106">
        <v>14488.316999999999</v>
      </c>
      <c r="AV106">
        <v>15610.419</v>
      </c>
      <c r="AW106">
        <v>16204.473</v>
      </c>
      <c r="AX106">
        <v>17564.93</v>
      </c>
      <c r="AY106">
        <v>17652.937999999998</v>
      </c>
      <c r="AZ106">
        <v>20153.831999999999</v>
      </c>
      <c r="BA106">
        <v>20703.882000000001</v>
      </c>
      <c r="BB106">
        <v>21275.934000000001</v>
      </c>
      <c r="BC106">
        <v>23886.838</v>
      </c>
      <c r="BD106">
        <v>22258.69</v>
      </c>
      <c r="BE106">
        <v>21921.326000000001</v>
      </c>
      <c r="BF106">
        <v>22233.021000000001</v>
      </c>
      <c r="BG106">
        <f t="shared" si="1"/>
        <v>343344.87700000004</v>
      </c>
    </row>
    <row r="107" spans="2:59" x14ac:dyDescent="0.3">
      <c r="B107" t="s">
        <v>242</v>
      </c>
      <c r="C107" t="s">
        <v>590</v>
      </c>
      <c r="D107">
        <v>1345.789</v>
      </c>
      <c r="E107">
        <v>1408.1279999999999</v>
      </c>
      <c r="F107">
        <v>1382.4590000000001</v>
      </c>
      <c r="G107">
        <v>1521.8050000000001</v>
      </c>
      <c r="H107">
        <v>1771.1610000000001</v>
      </c>
      <c r="I107">
        <v>1976.5129999999999</v>
      </c>
      <c r="J107">
        <v>1741.825</v>
      </c>
      <c r="K107">
        <v>1983.847</v>
      </c>
      <c r="L107">
        <v>2141.5279999999998</v>
      </c>
      <c r="M107">
        <v>2280.8739999999998</v>
      </c>
      <c r="N107">
        <v>2299.2089999999998</v>
      </c>
      <c r="O107">
        <v>2442.2220000000002</v>
      </c>
      <c r="P107">
        <v>2709.913</v>
      </c>
      <c r="Q107">
        <v>2937.2669999999998</v>
      </c>
      <c r="R107">
        <v>3069.279</v>
      </c>
      <c r="S107">
        <v>3523.9870000000001</v>
      </c>
      <c r="T107">
        <v>3311.3009999999999</v>
      </c>
      <c r="U107">
        <v>3813.68</v>
      </c>
      <c r="V107">
        <v>4129.0420000000004</v>
      </c>
      <c r="W107">
        <v>4693.76</v>
      </c>
      <c r="X107">
        <v>4510.41</v>
      </c>
      <c r="Y107">
        <v>3967.694</v>
      </c>
      <c r="Z107">
        <v>3626.663</v>
      </c>
      <c r="AA107">
        <v>3179.2890000000002</v>
      </c>
      <c r="AB107">
        <v>3421.3110000000001</v>
      </c>
      <c r="AC107">
        <v>3523.9870000000001</v>
      </c>
      <c r="AD107">
        <v>3700.0030000000002</v>
      </c>
      <c r="AE107">
        <v>3993.3629999999998</v>
      </c>
      <c r="AF107">
        <v>4125.375</v>
      </c>
      <c r="AG107">
        <v>4246.3860000000004</v>
      </c>
      <c r="AH107">
        <v>5086.1289999999999</v>
      </c>
      <c r="AI107">
        <v>5053.1260000000002</v>
      </c>
      <c r="AJ107">
        <v>6017.5469999999996</v>
      </c>
      <c r="AK107">
        <v>5658.1809999999996</v>
      </c>
      <c r="AL107">
        <v>6838.9549999999999</v>
      </c>
      <c r="AM107">
        <v>7165.3180000000002</v>
      </c>
      <c r="AN107">
        <v>6651.9380000000001</v>
      </c>
      <c r="AO107">
        <v>7598.0240000000003</v>
      </c>
      <c r="AP107">
        <v>8753.1290000000008</v>
      </c>
      <c r="AQ107">
        <v>8929.1450000000004</v>
      </c>
      <c r="AR107">
        <v>9915.5679999999993</v>
      </c>
      <c r="AS107">
        <v>10626.966</v>
      </c>
      <c r="AT107">
        <v>11096.342000000001</v>
      </c>
      <c r="AU107">
        <v>10828.651</v>
      </c>
      <c r="AV107">
        <v>11620.723</v>
      </c>
      <c r="AW107">
        <v>12570.476000000001</v>
      </c>
      <c r="AX107">
        <v>12647.483</v>
      </c>
      <c r="AY107">
        <v>12625.481</v>
      </c>
      <c r="AZ107">
        <v>11430.039000000001</v>
      </c>
      <c r="BA107">
        <v>11851.744000000001</v>
      </c>
      <c r="BB107">
        <v>11664.727000000001</v>
      </c>
      <c r="BC107">
        <v>11837.075999999999</v>
      </c>
      <c r="BD107">
        <v>11972.754999999999</v>
      </c>
      <c r="BE107">
        <v>13633.906000000001</v>
      </c>
      <c r="BF107">
        <v>18327.666000000001</v>
      </c>
      <c r="BG107">
        <f t="shared" si="1"/>
        <v>339179.1650000001</v>
      </c>
    </row>
    <row r="108" spans="2:59" x14ac:dyDescent="0.3">
      <c r="B108" t="s">
        <v>470</v>
      </c>
      <c r="C108" t="s">
        <v>590</v>
      </c>
      <c r="D108">
        <v>1360.4570000000001</v>
      </c>
      <c r="E108">
        <v>1386.126</v>
      </c>
      <c r="F108">
        <v>1485.135</v>
      </c>
      <c r="G108">
        <v>1679.4860000000001</v>
      </c>
      <c r="H108">
        <v>1859.1690000000001</v>
      </c>
      <c r="I108">
        <v>2427.5540000000001</v>
      </c>
      <c r="J108">
        <v>2643.9070000000002</v>
      </c>
      <c r="K108">
        <v>3186.623</v>
      </c>
      <c r="L108">
        <v>3105.9490000000001</v>
      </c>
      <c r="M108">
        <v>4184.0469999999996</v>
      </c>
      <c r="N108">
        <v>4855.1080000000002</v>
      </c>
      <c r="O108">
        <v>4983.4530000000004</v>
      </c>
      <c r="P108">
        <v>5379.4889999999996</v>
      </c>
      <c r="Q108">
        <v>5427.16</v>
      </c>
      <c r="R108">
        <v>5683.85</v>
      </c>
      <c r="S108">
        <v>4239.0519999999997</v>
      </c>
      <c r="T108">
        <v>3755.0079999999998</v>
      </c>
      <c r="U108">
        <v>3806.346</v>
      </c>
      <c r="V108">
        <v>3439.6460000000002</v>
      </c>
      <c r="W108">
        <v>3571.6579999999999</v>
      </c>
      <c r="X108">
        <v>3747.674</v>
      </c>
      <c r="Y108">
        <v>3641.3310000000001</v>
      </c>
      <c r="Z108">
        <v>3828.348</v>
      </c>
      <c r="AA108">
        <v>3909.0219999999999</v>
      </c>
      <c r="AB108">
        <v>3505.652</v>
      </c>
      <c r="AC108">
        <v>4074.0369999999998</v>
      </c>
      <c r="AD108">
        <v>4250.0529999999999</v>
      </c>
      <c r="AE108">
        <v>3351.6379999999999</v>
      </c>
      <c r="AF108">
        <v>4847.7740000000003</v>
      </c>
      <c r="AG108">
        <v>3758.6750000000002</v>
      </c>
      <c r="AH108">
        <v>5221.808</v>
      </c>
      <c r="AI108">
        <v>4891.7780000000002</v>
      </c>
      <c r="AJ108">
        <v>4378.3980000000001</v>
      </c>
      <c r="AK108">
        <v>3021.6080000000002</v>
      </c>
      <c r="AL108">
        <v>4147.3770000000004</v>
      </c>
      <c r="AM108">
        <v>4297.7240000000002</v>
      </c>
      <c r="AN108">
        <v>4433.4030000000002</v>
      </c>
      <c r="AO108">
        <v>5419.826</v>
      </c>
      <c r="AP108">
        <v>4697.4269999999997</v>
      </c>
      <c r="AQ108">
        <v>5093.4629999999997</v>
      </c>
      <c r="AR108">
        <v>5533.5029999999997</v>
      </c>
      <c r="AS108">
        <v>6369.5789999999997</v>
      </c>
      <c r="AT108">
        <v>8118.7380000000003</v>
      </c>
      <c r="AU108">
        <v>9072.1579999999994</v>
      </c>
      <c r="AV108">
        <v>11463.041999999999</v>
      </c>
      <c r="AW108">
        <v>10982.665000000001</v>
      </c>
      <c r="AX108">
        <v>12013.092000000001</v>
      </c>
      <c r="AY108">
        <v>14125.284</v>
      </c>
      <c r="AZ108">
        <v>14913.689</v>
      </c>
      <c r="BA108">
        <v>15562.748</v>
      </c>
      <c r="BB108">
        <v>15940.449000000001</v>
      </c>
      <c r="BC108">
        <v>15658.09</v>
      </c>
      <c r="BD108">
        <v>14642.331</v>
      </c>
      <c r="BE108">
        <v>15474.74</v>
      </c>
      <c r="BF108">
        <v>15364.73</v>
      </c>
      <c r="BG108">
        <f t="shared" si="1"/>
        <v>338211.07699999999</v>
      </c>
    </row>
    <row r="109" spans="2:59" x14ac:dyDescent="0.3">
      <c r="B109" t="s">
        <v>344</v>
      </c>
      <c r="C109" t="s">
        <v>590</v>
      </c>
      <c r="AJ109">
        <v>22148.68</v>
      </c>
      <c r="AK109">
        <v>17495.257000000001</v>
      </c>
      <c r="AL109">
        <v>17359.578000000001</v>
      </c>
      <c r="AM109">
        <v>16204.473</v>
      </c>
      <c r="AN109">
        <v>15731.43</v>
      </c>
      <c r="AO109">
        <v>15339.061</v>
      </c>
      <c r="AP109">
        <v>16197.138999999999</v>
      </c>
      <c r="AQ109">
        <v>13692.578</v>
      </c>
      <c r="AR109">
        <v>12163.439</v>
      </c>
      <c r="AS109">
        <v>12885.838</v>
      </c>
      <c r="AT109">
        <v>13142.528</v>
      </c>
      <c r="AU109">
        <v>12823.499</v>
      </c>
      <c r="AV109">
        <v>13245.204</v>
      </c>
      <c r="AW109">
        <v>13901.597</v>
      </c>
      <c r="AX109">
        <v>14158.287</v>
      </c>
      <c r="AY109">
        <v>15166.712</v>
      </c>
      <c r="AZ109">
        <v>15009.031000000001</v>
      </c>
      <c r="BA109">
        <v>12519.138000000001</v>
      </c>
      <c r="BB109">
        <v>13468.891</v>
      </c>
      <c r="BC109">
        <v>13787.92</v>
      </c>
      <c r="BD109">
        <v>13831.924000000001</v>
      </c>
      <c r="BE109">
        <v>12640.148999999999</v>
      </c>
      <c r="BF109">
        <v>12838.166999999999</v>
      </c>
      <c r="BG109">
        <f t="shared" si="1"/>
        <v>335750.51999999996</v>
      </c>
    </row>
    <row r="110" spans="2:59" x14ac:dyDescent="0.3">
      <c r="B110" t="s">
        <v>558</v>
      </c>
      <c r="C110" t="s">
        <v>590</v>
      </c>
      <c r="D110">
        <v>4319.7259999999997</v>
      </c>
      <c r="E110">
        <v>4121.7079999999996</v>
      </c>
      <c r="F110">
        <v>4011.6979999999999</v>
      </c>
      <c r="G110">
        <v>4319.7259999999997</v>
      </c>
      <c r="H110">
        <v>4558.0810000000001</v>
      </c>
      <c r="I110">
        <v>5522.5020000000004</v>
      </c>
      <c r="J110">
        <v>5405.1580000000004</v>
      </c>
      <c r="K110">
        <v>4884.4440000000004</v>
      </c>
      <c r="L110">
        <v>4884.4440000000004</v>
      </c>
      <c r="M110">
        <v>5595.8419999999996</v>
      </c>
      <c r="N110">
        <v>5742.5219999999999</v>
      </c>
      <c r="O110">
        <v>5808.5280000000002</v>
      </c>
      <c r="P110">
        <v>6076.2190000000001</v>
      </c>
      <c r="Q110">
        <v>5775.5249999999996</v>
      </c>
      <c r="R110">
        <v>5683.85</v>
      </c>
      <c r="S110">
        <v>5969.8760000000002</v>
      </c>
      <c r="T110">
        <v>5896.5360000000001</v>
      </c>
      <c r="U110">
        <v>5650.8469999999998</v>
      </c>
      <c r="V110">
        <v>5742.5219999999999</v>
      </c>
      <c r="W110">
        <v>6277.9040000000005</v>
      </c>
      <c r="X110">
        <v>5837.8639999999996</v>
      </c>
      <c r="Y110">
        <v>5375.8220000000001</v>
      </c>
      <c r="Z110">
        <v>4873.4430000000002</v>
      </c>
      <c r="AA110">
        <v>3817.3470000000002</v>
      </c>
      <c r="AB110">
        <v>3450.6469999999999</v>
      </c>
      <c r="AC110">
        <v>3296.6329999999998</v>
      </c>
      <c r="AD110">
        <v>3179.2890000000002</v>
      </c>
      <c r="AE110">
        <v>3560.6570000000002</v>
      </c>
      <c r="AF110">
        <v>4807.4369999999999</v>
      </c>
      <c r="AG110">
        <v>4880.777</v>
      </c>
      <c r="AH110">
        <v>3993.3629999999998</v>
      </c>
      <c r="AI110">
        <v>4554.4139999999998</v>
      </c>
      <c r="AJ110">
        <v>5170.47</v>
      </c>
      <c r="AK110">
        <v>4466.4059999999999</v>
      </c>
      <c r="AL110">
        <v>4066.703</v>
      </c>
      <c r="AM110">
        <v>4591.0839999999998</v>
      </c>
      <c r="AN110">
        <v>5441.8280000000004</v>
      </c>
      <c r="AO110">
        <v>5555.5050000000001</v>
      </c>
      <c r="AP110">
        <v>5687.5169999999998</v>
      </c>
      <c r="AQ110">
        <v>6725.2780000000002</v>
      </c>
      <c r="AR110">
        <v>5306.1490000000003</v>
      </c>
      <c r="AS110">
        <v>5089.7960000000003</v>
      </c>
      <c r="AT110">
        <v>4620.42</v>
      </c>
      <c r="AU110">
        <v>4598.4179999999997</v>
      </c>
      <c r="AV110">
        <v>5610.51</v>
      </c>
      <c r="AW110">
        <v>5775.5249999999996</v>
      </c>
      <c r="AX110">
        <v>6648.2709999999997</v>
      </c>
      <c r="AY110">
        <v>6002.8789999999999</v>
      </c>
      <c r="AZ110">
        <v>8265.4179999999997</v>
      </c>
      <c r="BA110">
        <v>8060.0659999999998</v>
      </c>
      <c r="BB110">
        <v>6387.9139999999998</v>
      </c>
      <c r="BC110">
        <v>7763.0389999999998</v>
      </c>
      <c r="BD110">
        <v>8694.4570000000003</v>
      </c>
      <c r="BE110">
        <v>7587.0230000000001</v>
      </c>
      <c r="BF110">
        <v>6747.28</v>
      </c>
      <c r="BG110">
        <f t="shared" si="1"/>
        <v>296737.30700000003</v>
      </c>
    </row>
    <row r="111" spans="2:59" x14ac:dyDescent="0.3">
      <c r="B111" t="s">
        <v>140</v>
      </c>
      <c r="C111" t="s">
        <v>590</v>
      </c>
      <c r="D111">
        <v>462.04199999999997</v>
      </c>
      <c r="E111">
        <v>553.71699999999998</v>
      </c>
      <c r="F111">
        <v>586.72</v>
      </c>
      <c r="G111">
        <v>623.39</v>
      </c>
      <c r="H111">
        <v>762.73599999999999</v>
      </c>
      <c r="I111">
        <v>1173.44</v>
      </c>
      <c r="J111">
        <v>1294.451</v>
      </c>
      <c r="K111">
        <v>1488.8019999999999</v>
      </c>
      <c r="L111">
        <v>1763.827</v>
      </c>
      <c r="M111">
        <v>2086.5230000000001</v>
      </c>
      <c r="N111">
        <v>2442.2220000000002</v>
      </c>
      <c r="O111">
        <v>2706.2460000000001</v>
      </c>
      <c r="P111">
        <v>3014.2739999999999</v>
      </c>
      <c r="Q111">
        <v>3208.625</v>
      </c>
      <c r="R111">
        <v>3560.6570000000002</v>
      </c>
      <c r="S111">
        <v>3989.6959999999999</v>
      </c>
      <c r="T111">
        <v>3964.027</v>
      </c>
      <c r="U111">
        <v>4055.7020000000002</v>
      </c>
      <c r="V111">
        <v>4818.4380000000001</v>
      </c>
      <c r="W111">
        <v>5423.4930000000004</v>
      </c>
      <c r="X111">
        <v>6222.8990000000003</v>
      </c>
      <c r="Y111">
        <v>4466.4059999999999</v>
      </c>
      <c r="Z111">
        <v>6109.2219999999998</v>
      </c>
      <c r="AA111">
        <v>4840.4399999999996</v>
      </c>
      <c r="AB111">
        <v>5405.1580000000004</v>
      </c>
      <c r="AC111">
        <v>7326.6660000000002</v>
      </c>
      <c r="AD111">
        <v>5966.2089999999998</v>
      </c>
      <c r="AE111">
        <v>7682.3649999999998</v>
      </c>
      <c r="AF111">
        <v>9160.1659999999993</v>
      </c>
      <c r="AG111">
        <v>8522.1080000000002</v>
      </c>
      <c r="AH111">
        <v>5034.7910000000002</v>
      </c>
      <c r="AI111">
        <v>4561.7479999999996</v>
      </c>
      <c r="AJ111">
        <v>4099.7060000000001</v>
      </c>
      <c r="AK111">
        <v>5346.4859999999999</v>
      </c>
      <c r="AL111">
        <v>4686.4260000000004</v>
      </c>
      <c r="AM111">
        <v>6618.9350000000004</v>
      </c>
      <c r="AN111">
        <v>7840.0460000000003</v>
      </c>
      <c r="AO111">
        <v>7568.6880000000001</v>
      </c>
      <c r="AP111">
        <v>6912.2950000000001</v>
      </c>
      <c r="AQ111">
        <v>6266.9030000000002</v>
      </c>
      <c r="AR111">
        <v>6791.2839999999997</v>
      </c>
      <c r="AS111">
        <v>7726.3689999999997</v>
      </c>
      <c r="AT111">
        <v>7286.3289999999997</v>
      </c>
      <c r="AU111">
        <v>5460.1629999999996</v>
      </c>
      <c r="AV111">
        <v>7664.03</v>
      </c>
      <c r="AW111">
        <v>7825.3779999999997</v>
      </c>
      <c r="AX111">
        <v>6996.6360000000004</v>
      </c>
      <c r="AY111">
        <v>6776.616</v>
      </c>
      <c r="AZ111">
        <v>6776.616</v>
      </c>
      <c r="BA111">
        <v>5658.1809999999996</v>
      </c>
      <c r="BB111">
        <v>6967.3</v>
      </c>
      <c r="BC111">
        <v>7249.6589999999997</v>
      </c>
      <c r="BD111">
        <v>9295.8449999999993</v>
      </c>
      <c r="BE111">
        <v>10685.638000000001</v>
      </c>
      <c r="BF111">
        <v>11045.004000000001</v>
      </c>
      <c r="BG111">
        <f t="shared" si="1"/>
        <v>286821.739</v>
      </c>
    </row>
    <row r="112" spans="2:59" x14ac:dyDescent="0.3">
      <c r="B112" t="s">
        <v>120</v>
      </c>
      <c r="C112" t="s">
        <v>590</v>
      </c>
      <c r="D112">
        <v>333.697</v>
      </c>
      <c r="E112">
        <v>304.36099999999999</v>
      </c>
      <c r="F112">
        <v>370.36700000000002</v>
      </c>
      <c r="G112">
        <v>355.69900000000001</v>
      </c>
      <c r="H112">
        <v>341.03100000000001</v>
      </c>
      <c r="I112">
        <v>333.697</v>
      </c>
      <c r="J112">
        <v>491.37799999999999</v>
      </c>
      <c r="K112">
        <v>440.04</v>
      </c>
      <c r="L112">
        <v>429.03899999999999</v>
      </c>
      <c r="M112">
        <v>487.71100000000001</v>
      </c>
      <c r="N112">
        <v>8210.4130000000005</v>
      </c>
      <c r="O112">
        <v>7517.35</v>
      </c>
      <c r="P112">
        <v>9460.86</v>
      </c>
      <c r="Q112">
        <v>9981.5740000000005</v>
      </c>
      <c r="R112">
        <v>8184.7439999999997</v>
      </c>
      <c r="S112">
        <v>7080.9769999999999</v>
      </c>
      <c r="T112">
        <v>6024.8810000000003</v>
      </c>
      <c r="U112">
        <v>6395.2479999999996</v>
      </c>
      <c r="V112">
        <v>9541.5339999999997</v>
      </c>
      <c r="W112">
        <v>7440.3429999999998</v>
      </c>
      <c r="X112">
        <v>6882.9589999999998</v>
      </c>
      <c r="Y112">
        <v>1470.4670000000001</v>
      </c>
      <c r="Z112">
        <v>2093.857</v>
      </c>
      <c r="AA112">
        <v>2706.2460000000001</v>
      </c>
      <c r="AB112">
        <v>1917.8409999999999</v>
      </c>
      <c r="AC112">
        <v>2596.2359999999999</v>
      </c>
      <c r="AD112">
        <v>2299.2089999999998</v>
      </c>
      <c r="AE112">
        <v>3318.6350000000002</v>
      </c>
      <c r="AF112">
        <v>5716.8530000000001</v>
      </c>
      <c r="AG112">
        <v>6347.5770000000002</v>
      </c>
      <c r="AH112">
        <v>6193.5630000000001</v>
      </c>
      <c r="AI112">
        <v>5309.8159999999998</v>
      </c>
      <c r="AJ112">
        <v>5214.4740000000002</v>
      </c>
      <c r="AK112">
        <v>4968.7849999999999</v>
      </c>
      <c r="AL112">
        <v>4693.76</v>
      </c>
      <c r="AM112">
        <v>4789.1019999999999</v>
      </c>
      <c r="AN112">
        <v>4869.7759999999998</v>
      </c>
      <c r="AO112">
        <v>5060.46</v>
      </c>
      <c r="AP112">
        <v>5269.4790000000003</v>
      </c>
      <c r="AQ112">
        <v>3909.0219999999999</v>
      </c>
      <c r="AR112">
        <v>4712.0950000000003</v>
      </c>
      <c r="AS112">
        <v>4506.7430000000004</v>
      </c>
      <c r="AT112">
        <v>4378.3980000000001</v>
      </c>
      <c r="AU112">
        <v>4591.0839999999998</v>
      </c>
      <c r="AV112">
        <v>4998.1210000000001</v>
      </c>
      <c r="AW112">
        <v>5005.4549999999999</v>
      </c>
      <c r="AX112">
        <v>4862.442</v>
      </c>
      <c r="AY112">
        <v>8415.7649999999994</v>
      </c>
      <c r="AZ112">
        <v>9119.8289999999997</v>
      </c>
      <c r="BA112">
        <v>7862.0479999999998</v>
      </c>
      <c r="BB112">
        <v>8203.0789999999997</v>
      </c>
      <c r="BC112">
        <v>9695.5480000000007</v>
      </c>
      <c r="BD112">
        <v>9666.2119999999995</v>
      </c>
      <c r="BE112">
        <v>7803.3760000000002</v>
      </c>
      <c r="BF112">
        <v>9108.8279999999995</v>
      </c>
      <c r="BG112">
        <f t="shared" si="1"/>
        <v>272282.08400000003</v>
      </c>
    </row>
    <row r="113" spans="2:59" x14ac:dyDescent="0.3">
      <c r="B113" t="s">
        <v>224</v>
      </c>
      <c r="C113" t="s">
        <v>590</v>
      </c>
      <c r="D113">
        <v>1463.133</v>
      </c>
      <c r="E113">
        <v>1345.789</v>
      </c>
      <c r="F113">
        <v>1433.797</v>
      </c>
      <c r="G113">
        <v>1723.49</v>
      </c>
      <c r="H113">
        <v>1650.15</v>
      </c>
      <c r="I113">
        <v>1705.155</v>
      </c>
      <c r="J113">
        <v>1441.1310000000001</v>
      </c>
      <c r="K113">
        <v>1496.136</v>
      </c>
      <c r="L113">
        <v>1763.827</v>
      </c>
      <c r="M113">
        <v>1690.4870000000001</v>
      </c>
      <c r="N113">
        <v>2625.5720000000001</v>
      </c>
      <c r="O113">
        <v>2295.5419999999999</v>
      </c>
      <c r="P113">
        <v>2423.8870000000002</v>
      </c>
      <c r="Q113">
        <v>2475.2249999999999</v>
      </c>
      <c r="R113">
        <v>2937.2669999999998</v>
      </c>
      <c r="S113">
        <v>2746.5830000000001</v>
      </c>
      <c r="T113">
        <v>2434.8879999999999</v>
      </c>
      <c r="U113">
        <v>3003.2730000000001</v>
      </c>
      <c r="V113">
        <v>2970.27</v>
      </c>
      <c r="W113">
        <v>2658.5749999999998</v>
      </c>
      <c r="X113">
        <v>2559.5659999999998</v>
      </c>
      <c r="Y113">
        <v>3047.277</v>
      </c>
      <c r="Z113">
        <v>3043.61</v>
      </c>
      <c r="AA113">
        <v>3655.9989999999998</v>
      </c>
      <c r="AB113">
        <v>2581.5680000000002</v>
      </c>
      <c r="AC113">
        <v>3325.9690000000001</v>
      </c>
      <c r="AD113">
        <v>3047.277</v>
      </c>
      <c r="AE113">
        <v>3285.6320000000001</v>
      </c>
      <c r="AF113">
        <v>3450.6469999999999</v>
      </c>
      <c r="AG113">
        <v>3344.3040000000001</v>
      </c>
      <c r="AH113">
        <v>3817.3470000000002</v>
      </c>
      <c r="AI113">
        <v>3934.6909999999998</v>
      </c>
      <c r="AJ113">
        <v>3982.3620000000001</v>
      </c>
      <c r="AK113">
        <v>4547.08</v>
      </c>
      <c r="AL113">
        <v>4954.1170000000002</v>
      </c>
      <c r="AM113">
        <v>5276.8130000000001</v>
      </c>
      <c r="AN113">
        <v>5610.51</v>
      </c>
      <c r="AO113">
        <v>6365.9120000000003</v>
      </c>
      <c r="AP113">
        <v>6402.5820000000003</v>
      </c>
      <c r="AQ113">
        <v>6549.2619999999997</v>
      </c>
      <c r="AR113">
        <v>6288.9049999999997</v>
      </c>
      <c r="AS113">
        <v>6919.6289999999999</v>
      </c>
      <c r="AT113">
        <v>7422.0079999999998</v>
      </c>
      <c r="AU113">
        <v>7631.027</v>
      </c>
      <c r="AV113">
        <v>7348.6679999999997</v>
      </c>
      <c r="AW113">
        <v>6992.9690000000001</v>
      </c>
      <c r="AX113">
        <v>9358.1839999999993</v>
      </c>
      <c r="AY113">
        <v>9827.56</v>
      </c>
      <c r="AZ113">
        <v>9138.1640000000007</v>
      </c>
      <c r="BA113">
        <v>7708.0339999999997</v>
      </c>
      <c r="BB113">
        <v>9955.9050000000007</v>
      </c>
      <c r="BC113">
        <v>9831.2270000000008</v>
      </c>
      <c r="BD113">
        <v>11877.413</v>
      </c>
      <c r="BE113">
        <v>14620.329</v>
      </c>
      <c r="BF113">
        <v>14466.315000000001</v>
      </c>
      <c r="BG113">
        <f t="shared" si="1"/>
        <v>264453.03899999999</v>
      </c>
    </row>
    <row r="114" spans="2:59" x14ac:dyDescent="0.3">
      <c r="B114" t="s">
        <v>68</v>
      </c>
      <c r="C114" t="s">
        <v>590</v>
      </c>
      <c r="D114">
        <v>2024.184</v>
      </c>
      <c r="E114">
        <v>2280.8739999999998</v>
      </c>
      <c r="F114">
        <v>2464.2240000000002</v>
      </c>
      <c r="G114">
        <v>2082.8560000000002</v>
      </c>
      <c r="H114">
        <v>2016.85</v>
      </c>
      <c r="I114">
        <v>2174.5309999999999</v>
      </c>
      <c r="J114">
        <v>2552.232</v>
      </c>
      <c r="K114">
        <v>2680.5770000000002</v>
      </c>
      <c r="L114">
        <v>3072.9459999999999</v>
      </c>
      <c r="M114">
        <v>3245.2950000000001</v>
      </c>
      <c r="N114">
        <v>3744.0070000000001</v>
      </c>
      <c r="O114">
        <v>4352.7290000000003</v>
      </c>
      <c r="P114">
        <v>5643.5129999999999</v>
      </c>
      <c r="Q114">
        <v>5291.4809999999998</v>
      </c>
      <c r="R114">
        <v>4345.3950000000004</v>
      </c>
      <c r="S114">
        <v>4594.7510000000002</v>
      </c>
      <c r="T114">
        <v>4950.45</v>
      </c>
      <c r="U114">
        <v>5720.52</v>
      </c>
      <c r="V114">
        <v>6494.2569999999996</v>
      </c>
      <c r="W114">
        <v>7587.0230000000001</v>
      </c>
      <c r="X114">
        <v>5170.47</v>
      </c>
      <c r="Y114">
        <v>7341.3339999999998</v>
      </c>
      <c r="Z114">
        <v>7308.3310000000001</v>
      </c>
      <c r="AA114">
        <v>7631.027</v>
      </c>
      <c r="AB114">
        <v>7825.3779999999997</v>
      </c>
      <c r="AC114">
        <v>7880.3829999999998</v>
      </c>
      <c r="AD114">
        <v>8056.3990000000003</v>
      </c>
      <c r="AE114">
        <v>7444.01</v>
      </c>
      <c r="AF114">
        <v>7326.6660000000002</v>
      </c>
      <c r="AG114">
        <v>8984.15</v>
      </c>
      <c r="AH114">
        <v>5515.1679999999997</v>
      </c>
      <c r="AI114">
        <v>4286.723</v>
      </c>
      <c r="AJ114">
        <v>2515.5619999999999</v>
      </c>
      <c r="AK114">
        <v>2335.8789999999999</v>
      </c>
      <c r="AL114">
        <v>1925.175</v>
      </c>
      <c r="AM114">
        <v>2086.5230000000001</v>
      </c>
      <c r="AN114">
        <v>2016.85</v>
      </c>
      <c r="AO114">
        <v>1543.807</v>
      </c>
      <c r="AP114">
        <v>1752.826</v>
      </c>
      <c r="AQ114">
        <v>2984.9380000000001</v>
      </c>
      <c r="AR114">
        <v>3021.6080000000002</v>
      </c>
      <c r="AS114">
        <v>3223.2930000000001</v>
      </c>
      <c r="AT114">
        <v>3751.3409999999999</v>
      </c>
      <c r="AU114">
        <v>4294.0569999999998</v>
      </c>
      <c r="AV114">
        <v>4165.7120000000004</v>
      </c>
      <c r="AW114">
        <v>4253.72</v>
      </c>
      <c r="AX114">
        <v>3898.0210000000002</v>
      </c>
      <c r="AY114">
        <v>3927.357</v>
      </c>
      <c r="AZ114">
        <v>4374.7309999999998</v>
      </c>
      <c r="BA114">
        <v>4378.3980000000001</v>
      </c>
      <c r="BB114">
        <v>4598.4179999999997</v>
      </c>
      <c r="BC114">
        <v>5240.143</v>
      </c>
      <c r="BD114">
        <v>4910.1130000000003</v>
      </c>
      <c r="BE114">
        <v>5064.1270000000004</v>
      </c>
      <c r="BF114">
        <v>5716.8530000000001</v>
      </c>
      <c r="BG114">
        <f t="shared" si="1"/>
        <v>244068.18600000002</v>
      </c>
    </row>
    <row r="115" spans="2:59" x14ac:dyDescent="0.3">
      <c r="B115" t="s">
        <v>372</v>
      </c>
      <c r="C115" t="s">
        <v>590</v>
      </c>
      <c r="AJ115">
        <v>10777.313</v>
      </c>
      <c r="AK115">
        <v>10340.94</v>
      </c>
      <c r="AL115">
        <v>10469.285</v>
      </c>
      <c r="AM115">
        <v>10839.652</v>
      </c>
      <c r="AN115">
        <v>11741.734</v>
      </c>
      <c r="AO115">
        <v>10634.3</v>
      </c>
      <c r="AP115">
        <v>12625.481</v>
      </c>
      <c r="AQ115">
        <v>11723.398999999999</v>
      </c>
      <c r="AR115">
        <v>12064.43</v>
      </c>
      <c r="AS115">
        <v>11998.424000000001</v>
      </c>
      <c r="AT115">
        <v>10934.994000000001</v>
      </c>
      <c r="AU115">
        <v>11309.028</v>
      </c>
      <c r="AV115">
        <v>11191.683999999999</v>
      </c>
      <c r="AW115">
        <v>11279.691999999999</v>
      </c>
      <c r="AX115">
        <v>10938.661</v>
      </c>
      <c r="AY115">
        <v>9493.8629999999994</v>
      </c>
      <c r="AZ115">
        <v>9402.1880000000001</v>
      </c>
      <c r="BA115">
        <v>8698.1239999999998</v>
      </c>
      <c r="BB115">
        <v>8602.7819999999992</v>
      </c>
      <c r="BC115">
        <v>9398.5210000000006</v>
      </c>
      <c r="BD115">
        <v>8965.8150000000005</v>
      </c>
      <c r="BE115">
        <v>7847.38</v>
      </c>
      <c r="BF115">
        <v>7510.0159999999996</v>
      </c>
      <c r="BG115">
        <f t="shared" si="1"/>
        <v>238787.70600000006</v>
      </c>
    </row>
    <row r="116" spans="2:59" x14ac:dyDescent="0.3">
      <c r="B116" t="s">
        <v>428</v>
      </c>
      <c r="C116" t="s">
        <v>590</v>
      </c>
      <c r="D116">
        <v>997.42399999999998</v>
      </c>
      <c r="E116">
        <v>1103.7670000000001</v>
      </c>
      <c r="F116">
        <v>1191.7750000000001</v>
      </c>
      <c r="G116">
        <v>1184.441</v>
      </c>
      <c r="H116">
        <v>1243.1130000000001</v>
      </c>
      <c r="I116">
        <v>1529.1389999999999</v>
      </c>
      <c r="J116">
        <v>1657.4839999999999</v>
      </c>
      <c r="K116">
        <v>1697.8209999999999</v>
      </c>
      <c r="L116">
        <v>2020.5170000000001</v>
      </c>
      <c r="M116">
        <v>2053.52</v>
      </c>
      <c r="N116">
        <v>2203.8670000000002</v>
      </c>
      <c r="O116">
        <v>2603.5700000000002</v>
      </c>
      <c r="P116">
        <v>2801.5880000000002</v>
      </c>
      <c r="Q116">
        <v>3241.6280000000002</v>
      </c>
      <c r="R116">
        <v>3021.6080000000002</v>
      </c>
      <c r="S116">
        <v>3663.3330000000001</v>
      </c>
      <c r="T116">
        <v>3611.9949999999999</v>
      </c>
      <c r="U116">
        <v>3461.6480000000001</v>
      </c>
      <c r="V116">
        <v>2841.9250000000002</v>
      </c>
      <c r="W116">
        <v>3193.9569999999999</v>
      </c>
      <c r="X116">
        <v>3124.2840000000001</v>
      </c>
      <c r="Y116">
        <v>3340.6370000000002</v>
      </c>
      <c r="Z116">
        <v>3292.9659999999999</v>
      </c>
      <c r="AA116">
        <v>3494.6509999999998</v>
      </c>
      <c r="AB116">
        <v>2882.2620000000002</v>
      </c>
      <c r="AC116">
        <v>2629.239</v>
      </c>
      <c r="AD116">
        <v>2753.9169999999999</v>
      </c>
      <c r="AE116">
        <v>3201.2910000000002</v>
      </c>
      <c r="AF116">
        <v>2929.933</v>
      </c>
      <c r="AG116">
        <v>2522.8960000000002</v>
      </c>
      <c r="AH116">
        <v>2768.585</v>
      </c>
      <c r="AI116">
        <v>3245.2950000000001</v>
      </c>
      <c r="AJ116">
        <v>4246.3860000000004</v>
      </c>
      <c r="AK116">
        <v>3942.0250000000001</v>
      </c>
      <c r="AL116">
        <v>4338.0609999999997</v>
      </c>
      <c r="AM116">
        <v>2984.9380000000001</v>
      </c>
      <c r="AN116">
        <v>4624.0870000000004</v>
      </c>
      <c r="AO116">
        <v>5647.18</v>
      </c>
      <c r="AP116">
        <v>5947.8739999999998</v>
      </c>
      <c r="AQ116">
        <v>5669.1819999999998</v>
      </c>
      <c r="AR116">
        <v>5790.1930000000002</v>
      </c>
      <c r="AS116">
        <v>7007.6369999999997</v>
      </c>
      <c r="AT116">
        <v>5870.8670000000002</v>
      </c>
      <c r="AU116">
        <v>6153.2259999999997</v>
      </c>
      <c r="AV116">
        <v>5804.8609999999999</v>
      </c>
      <c r="AW116">
        <v>6838.9549999999999</v>
      </c>
      <c r="AX116">
        <v>7370.67</v>
      </c>
      <c r="AY116">
        <v>7198.3209999999999</v>
      </c>
      <c r="AZ116">
        <v>7374.3370000000004</v>
      </c>
      <c r="BA116">
        <v>8599.1149999999998</v>
      </c>
      <c r="BB116">
        <v>9163.8330000000005</v>
      </c>
      <c r="BC116">
        <v>10098.918</v>
      </c>
      <c r="BD116">
        <v>10113.585999999999</v>
      </c>
      <c r="BE116">
        <v>10718.641</v>
      </c>
      <c r="BF116">
        <v>8800.7999999999993</v>
      </c>
      <c r="BG116">
        <f t="shared" si="1"/>
        <v>235813.769</v>
      </c>
    </row>
    <row r="117" spans="2:59" x14ac:dyDescent="0.3">
      <c r="B117" t="s">
        <v>164</v>
      </c>
      <c r="C117" t="s">
        <v>590</v>
      </c>
      <c r="D117">
        <v>887.41399999999999</v>
      </c>
      <c r="E117">
        <v>865.41200000000003</v>
      </c>
      <c r="F117">
        <v>905.74900000000002</v>
      </c>
      <c r="G117">
        <v>986.423</v>
      </c>
      <c r="H117">
        <v>1001.091</v>
      </c>
      <c r="I117">
        <v>1151.4380000000001</v>
      </c>
      <c r="J117">
        <v>1243.1130000000001</v>
      </c>
      <c r="K117">
        <v>1364.124</v>
      </c>
      <c r="L117">
        <v>1624.481</v>
      </c>
      <c r="M117">
        <v>1672.152</v>
      </c>
      <c r="N117">
        <v>1705.155</v>
      </c>
      <c r="O117">
        <v>1884.838</v>
      </c>
      <c r="P117">
        <v>2405.5520000000001</v>
      </c>
      <c r="Q117">
        <v>2500.8939999999998</v>
      </c>
      <c r="R117">
        <v>1925.175</v>
      </c>
      <c r="S117">
        <v>1980.18</v>
      </c>
      <c r="T117">
        <v>2464.2240000000002</v>
      </c>
      <c r="U117">
        <v>2669.576</v>
      </c>
      <c r="V117">
        <v>2808.922</v>
      </c>
      <c r="W117">
        <v>3003.2730000000001</v>
      </c>
      <c r="X117">
        <v>3208.625</v>
      </c>
      <c r="Y117">
        <v>3047.277</v>
      </c>
      <c r="Z117">
        <v>3102.2820000000002</v>
      </c>
      <c r="AA117">
        <v>3098.6149999999998</v>
      </c>
      <c r="AB117">
        <v>3182.9560000000001</v>
      </c>
      <c r="AC117">
        <v>3102.2820000000002</v>
      </c>
      <c r="AD117">
        <v>3545.989</v>
      </c>
      <c r="AE117">
        <v>4121.7079999999996</v>
      </c>
      <c r="AF117">
        <v>4129.0420000000004</v>
      </c>
      <c r="AG117">
        <v>4341.7280000000001</v>
      </c>
      <c r="AH117">
        <v>4374.7309999999998</v>
      </c>
      <c r="AI117">
        <v>4690.0929999999998</v>
      </c>
      <c r="AJ117">
        <v>5181.4709999999995</v>
      </c>
      <c r="AK117">
        <v>5449.1620000000003</v>
      </c>
      <c r="AL117">
        <v>5643.5129999999999</v>
      </c>
      <c r="AM117">
        <v>5383.1559999999999</v>
      </c>
      <c r="AN117">
        <v>5936.8729999999996</v>
      </c>
      <c r="AO117">
        <v>5859.866</v>
      </c>
      <c r="AP117">
        <v>6406.2489999999998</v>
      </c>
      <c r="AQ117">
        <v>6376.9129999999996</v>
      </c>
      <c r="AR117">
        <v>6930.63</v>
      </c>
      <c r="AS117">
        <v>6846.2889999999998</v>
      </c>
      <c r="AT117">
        <v>7022.3050000000003</v>
      </c>
      <c r="AU117">
        <v>7748.3710000000001</v>
      </c>
      <c r="AV117">
        <v>7334</v>
      </c>
      <c r="AW117">
        <v>7502.6819999999998</v>
      </c>
      <c r="AX117">
        <v>7788.7079999999996</v>
      </c>
      <c r="AY117">
        <v>8195.7450000000008</v>
      </c>
      <c r="AZ117">
        <v>8577.1129999999994</v>
      </c>
      <c r="BA117">
        <v>8111.4040000000005</v>
      </c>
      <c r="BB117">
        <v>7708.0339999999997</v>
      </c>
      <c r="BC117">
        <v>7425.6750000000002</v>
      </c>
      <c r="BD117">
        <v>6919.6289999999999</v>
      </c>
      <c r="BE117">
        <v>5947.8739999999998</v>
      </c>
      <c r="BF117">
        <v>6061.5510000000004</v>
      </c>
      <c r="BG117">
        <f t="shared" si="1"/>
        <v>235351.72700000001</v>
      </c>
    </row>
    <row r="118" spans="2:59" x14ac:dyDescent="0.3">
      <c r="B118" t="s">
        <v>218</v>
      </c>
      <c r="C118" t="s">
        <v>590</v>
      </c>
      <c r="D118">
        <v>132.012</v>
      </c>
      <c r="E118">
        <v>165.01499999999999</v>
      </c>
      <c r="F118">
        <v>88.007999999999996</v>
      </c>
      <c r="G118">
        <v>73.34</v>
      </c>
      <c r="H118">
        <v>190.684</v>
      </c>
      <c r="I118">
        <v>216.35300000000001</v>
      </c>
      <c r="J118">
        <v>381.36799999999999</v>
      </c>
      <c r="K118">
        <v>1012.092</v>
      </c>
      <c r="L118">
        <v>1961.845</v>
      </c>
      <c r="M118">
        <v>1433.797</v>
      </c>
      <c r="N118">
        <v>2082.8560000000002</v>
      </c>
      <c r="O118">
        <v>2845.5920000000001</v>
      </c>
      <c r="P118">
        <v>2739.2489999999998</v>
      </c>
      <c r="Q118">
        <v>5313.4830000000002</v>
      </c>
      <c r="R118">
        <v>5452.8289999999997</v>
      </c>
      <c r="S118">
        <v>5368.4880000000003</v>
      </c>
      <c r="T118">
        <v>5709.5190000000002</v>
      </c>
      <c r="U118">
        <v>6314.5739999999996</v>
      </c>
      <c r="V118">
        <v>7561.3540000000003</v>
      </c>
      <c r="W118">
        <v>6754.6139999999996</v>
      </c>
      <c r="X118">
        <v>6633.6030000000001</v>
      </c>
      <c r="Y118">
        <v>6574.9309999999996</v>
      </c>
      <c r="Z118">
        <v>6556.5959999999995</v>
      </c>
      <c r="AA118">
        <v>5518.835</v>
      </c>
      <c r="AB118">
        <v>5995.5450000000001</v>
      </c>
      <c r="AC118">
        <v>6318.241</v>
      </c>
      <c r="AD118">
        <v>4968.7849999999999</v>
      </c>
      <c r="AE118">
        <v>4022.6990000000001</v>
      </c>
      <c r="AF118">
        <v>4334.3940000000002</v>
      </c>
      <c r="AG118">
        <v>5771.8580000000002</v>
      </c>
      <c r="AH118">
        <v>4499.4089999999997</v>
      </c>
      <c r="AI118">
        <v>4536.0789999999997</v>
      </c>
      <c r="AJ118">
        <v>4932.1149999999998</v>
      </c>
      <c r="AK118">
        <v>4990.7870000000003</v>
      </c>
      <c r="AL118">
        <v>4389.3990000000003</v>
      </c>
      <c r="AM118">
        <v>4624.0870000000004</v>
      </c>
      <c r="AN118">
        <v>4774.4340000000002</v>
      </c>
      <c r="AO118">
        <v>4796.4359999999997</v>
      </c>
      <c r="AP118">
        <v>4979.7860000000001</v>
      </c>
      <c r="AQ118">
        <v>4807.4369999999999</v>
      </c>
      <c r="AR118">
        <v>4693.76</v>
      </c>
      <c r="AS118">
        <v>4800.1030000000001</v>
      </c>
      <c r="AT118">
        <v>4572.7489999999998</v>
      </c>
      <c r="AU118">
        <v>4642.4219999999996</v>
      </c>
      <c r="AV118">
        <v>4686.4260000000004</v>
      </c>
      <c r="AW118">
        <v>4888.1109999999999</v>
      </c>
      <c r="AX118">
        <v>4173.0460000000003</v>
      </c>
      <c r="AY118">
        <v>4118.0410000000002</v>
      </c>
      <c r="AZ118">
        <v>4173.0460000000003</v>
      </c>
      <c r="BA118">
        <v>4250.0529999999999</v>
      </c>
      <c r="BB118">
        <v>4811.1040000000003</v>
      </c>
      <c r="BC118">
        <v>4972.4520000000002</v>
      </c>
      <c r="BD118">
        <v>5104.4639999999999</v>
      </c>
      <c r="BE118">
        <v>5280.48</v>
      </c>
      <c r="BF118">
        <v>5192.4719999999998</v>
      </c>
      <c r="BG118">
        <f t="shared" si="1"/>
        <v>230181.25700000004</v>
      </c>
    </row>
    <row r="119" spans="2:59" x14ac:dyDescent="0.3">
      <c r="B119" t="s">
        <v>154</v>
      </c>
      <c r="C119" t="s">
        <v>590</v>
      </c>
      <c r="D119">
        <v>491.37799999999999</v>
      </c>
      <c r="E119">
        <v>491.37799999999999</v>
      </c>
      <c r="F119">
        <v>550.04999999999995</v>
      </c>
      <c r="G119">
        <v>601.38800000000003</v>
      </c>
      <c r="H119">
        <v>674.72799999999995</v>
      </c>
      <c r="I119">
        <v>847.077</v>
      </c>
      <c r="J119">
        <v>993.75699999999995</v>
      </c>
      <c r="K119">
        <v>876.41300000000001</v>
      </c>
      <c r="L119">
        <v>1037.761</v>
      </c>
      <c r="M119">
        <v>1147.771</v>
      </c>
      <c r="N119">
        <v>1250.4469999999999</v>
      </c>
      <c r="O119">
        <v>1529.1389999999999</v>
      </c>
      <c r="P119">
        <v>1763.827</v>
      </c>
      <c r="Q119">
        <v>2046.1859999999999</v>
      </c>
      <c r="R119">
        <v>1906.84</v>
      </c>
      <c r="S119">
        <v>2038.8520000000001</v>
      </c>
      <c r="T119">
        <v>2086.5230000000001</v>
      </c>
      <c r="U119">
        <v>2614.5709999999999</v>
      </c>
      <c r="V119">
        <v>2922.5990000000002</v>
      </c>
      <c r="W119">
        <v>2794.2539999999999</v>
      </c>
      <c r="X119">
        <v>2464.2240000000002</v>
      </c>
      <c r="Y119">
        <v>2251.538</v>
      </c>
      <c r="Z119">
        <v>2086.5230000000001</v>
      </c>
      <c r="AA119">
        <v>2104.8580000000002</v>
      </c>
      <c r="AB119">
        <v>2002.182</v>
      </c>
      <c r="AC119">
        <v>2266.2060000000001</v>
      </c>
      <c r="AD119">
        <v>2607.2370000000001</v>
      </c>
      <c r="AE119">
        <v>2757.5839999999998</v>
      </c>
      <c r="AF119">
        <v>2940.9340000000002</v>
      </c>
      <c r="AG119">
        <v>2973.9369999999999</v>
      </c>
      <c r="AH119">
        <v>2955.6019999999999</v>
      </c>
      <c r="AI119">
        <v>3336.97</v>
      </c>
      <c r="AJ119">
        <v>3791.6779999999999</v>
      </c>
      <c r="AK119">
        <v>3953.0259999999998</v>
      </c>
      <c r="AL119">
        <v>5269.4790000000003</v>
      </c>
      <c r="AM119">
        <v>4866.1090000000004</v>
      </c>
      <c r="AN119">
        <v>4748.7650000000003</v>
      </c>
      <c r="AO119">
        <v>4987.12</v>
      </c>
      <c r="AP119">
        <v>5317.15</v>
      </c>
      <c r="AQ119">
        <v>5522.5020000000004</v>
      </c>
      <c r="AR119">
        <v>5474.8310000000001</v>
      </c>
      <c r="AS119">
        <v>5760.857</v>
      </c>
      <c r="AT119">
        <v>6325.5749999999998</v>
      </c>
      <c r="AU119">
        <v>6626.2690000000002</v>
      </c>
      <c r="AV119">
        <v>6930.63</v>
      </c>
      <c r="AW119">
        <v>6868.2910000000002</v>
      </c>
      <c r="AX119">
        <v>7099.3119999999999</v>
      </c>
      <c r="AY119">
        <v>8122.4049999999997</v>
      </c>
      <c r="AZ119">
        <v>8129.7389999999996</v>
      </c>
      <c r="BA119">
        <v>7902.3850000000002</v>
      </c>
      <c r="BB119">
        <v>7568.6880000000001</v>
      </c>
      <c r="BC119">
        <v>7741.0370000000003</v>
      </c>
      <c r="BD119">
        <v>7766.7060000000001</v>
      </c>
      <c r="BE119">
        <v>7598.0240000000003</v>
      </c>
      <c r="BF119">
        <v>7759.3720000000003</v>
      </c>
      <c r="BG119">
        <f t="shared" si="1"/>
        <v>205542.68400000004</v>
      </c>
    </row>
    <row r="120" spans="2:59" x14ac:dyDescent="0.3">
      <c r="B120" t="s">
        <v>252</v>
      </c>
      <c r="C120" t="s">
        <v>590</v>
      </c>
      <c r="D120">
        <v>616.05600000000004</v>
      </c>
      <c r="E120">
        <v>737.06700000000001</v>
      </c>
      <c r="F120">
        <v>700.39700000000005</v>
      </c>
      <c r="G120">
        <v>711.39800000000002</v>
      </c>
      <c r="H120">
        <v>722.399</v>
      </c>
      <c r="I120">
        <v>751.73500000000001</v>
      </c>
      <c r="J120">
        <v>806.74</v>
      </c>
      <c r="K120">
        <v>876.41300000000001</v>
      </c>
      <c r="L120">
        <v>1224.778</v>
      </c>
      <c r="M120">
        <v>1177.107</v>
      </c>
      <c r="N120">
        <v>1389.7929999999999</v>
      </c>
      <c r="O120">
        <v>1331.1210000000001</v>
      </c>
      <c r="P120">
        <v>1536.473</v>
      </c>
      <c r="Q120">
        <v>1510.8040000000001</v>
      </c>
      <c r="R120">
        <v>1558.4749999999999</v>
      </c>
      <c r="S120">
        <v>1668.4849999999999</v>
      </c>
      <c r="T120">
        <v>1778.4949999999999</v>
      </c>
      <c r="U120">
        <v>2002.182</v>
      </c>
      <c r="V120">
        <v>2049.8530000000001</v>
      </c>
      <c r="W120">
        <v>1932.509</v>
      </c>
      <c r="X120">
        <v>2057.1869999999999</v>
      </c>
      <c r="Y120">
        <v>1822.499</v>
      </c>
      <c r="Z120">
        <v>1763.827</v>
      </c>
      <c r="AA120">
        <v>2002.182</v>
      </c>
      <c r="AB120">
        <v>1987.5139999999999</v>
      </c>
      <c r="AC120">
        <v>1906.84</v>
      </c>
      <c r="AD120">
        <v>1848.1679999999999</v>
      </c>
      <c r="AE120">
        <v>2174.5309999999999</v>
      </c>
      <c r="AF120">
        <v>2504.5610000000001</v>
      </c>
      <c r="AG120">
        <v>2728.248</v>
      </c>
      <c r="AH120">
        <v>2592.569</v>
      </c>
      <c r="AI120">
        <v>2698.9119999999998</v>
      </c>
      <c r="AJ120">
        <v>3076.6129999999998</v>
      </c>
      <c r="AK120">
        <v>2849.259</v>
      </c>
      <c r="AL120">
        <v>3336.97</v>
      </c>
      <c r="AM120">
        <v>3879.6860000000001</v>
      </c>
      <c r="AN120">
        <v>3960.36</v>
      </c>
      <c r="AO120">
        <v>4158.3779999999997</v>
      </c>
      <c r="AP120">
        <v>4649.7560000000003</v>
      </c>
      <c r="AQ120">
        <v>4741.4309999999996</v>
      </c>
      <c r="AR120">
        <v>5031.1239999999998</v>
      </c>
      <c r="AS120">
        <v>5713.1859999999997</v>
      </c>
      <c r="AT120">
        <v>6090.8869999999997</v>
      </c>
      <c r="AU120">
        <v>6769.2820000000002</v>
      </c>
      <c r="AV120">
        <v>7367.0029999999997</v>
      </c>
      <c r="AW120">
        <v>7554.02</v>
      </c>
      <c r="AX120">
        <v>7007.6369999999997</v>
      </c>
      <c r="AY120">
        <v>8778.7980000000007</v>
      </c>
      <c r="AZ120">
        <v>8672.4549999999999</v>
      </c>
      <c r="BA120">
        <v>7873.049</v>
      </c>
      <c r="BB120">
        <v>7975.7250000000004</v>
      </c>
      <c r="BC120">
        <v>8954.8140000000003</v>
      </c>
      <c r="BD120">
        <v>8984.15</v>
      </c>
      <c r="BE120">
        <v>9064.8240000000005</v>
      </c>
      <c r="BF120">
        <v>9471.8610000000008</v>
      </c>
      <c r="BG120">
        <f t="shared" si="1"/>
        <v>197130.58599999998</v>
      </c>
    </row>
    <row r="121" spans="2:59" x14ac:dyDescent="0.3">
      <c r="B121" t="s">
        <v>480</v>
      </c>
      <c r="C121" t="s">
        <v>590</v>
      </c>
      <c r="D121">
        <v>619.72299999999996</v>
      </c>
      <c r="E121">
        <v>583.053</v>
      </c>
      <c r="F121">
        <v>649.05899999999997</v>
      </c>
      <c r="G121">
        <v>1125.769</v>
      </c>
      <c r="H121">
        <v>1232.1120000000001</v>
      </c>
      <c r="I121">
        <v>1041.4280000000001</v>
      </c>
      <c r="J121">
        <v>1305.452</v>
      </c>
      <c r="K121">
        <v>1158.7719999999999</v>
      </c>
      <c r="L121">
        <v>1261.4480000000001</v>
      </c>
      <c r="M121">
        <v>1191.7750000000001</v>
      </c>
      <c r="N121">
        <v>1430.13</v>
      </c>
      <c r="O121">
        <v>1510.8040000000001</v>
      </c>
      <c r="P121">
        <v>1679.4860000000001</v>
      </c>
      <c r="Q121">
        <v>1969.1790000000001</v>
      </c>
      <c r="R121">
        <v>1972.846</v>
      </c>
      <c r="S121">
        <v>2108.5250000000001</v>
      </c>
      <c r="T121">
        <v>2211.201</v>
      </c>
      <c r="U121">
        <v>2288.2080000000001</v>
      </c>
      <c r="V121">
        <v>2390.884</v>
      </c>
      <c r="W121">
        <v>2390.884</v>
      </c>
      <c r="X121">
        <v>2134.194</v>
      </c>
      <c r="Y121">
        <v>1833.5</v>
      </c>
      <c r="Z121">
        <v>1767.4939999999999</v>
      </c>
      <c r="AA121">
        <v>1903.173</v>
      </c>
      <c r="AB121">
        <v>1606.146</v>
      </c>
      <c r="AC121">
        <v>1987.5139999999999</v>
      </c>
      <c r="AD121">
        <v>1991.181</v>
      </c>
      <c r="AE121">
        <v>2449.556</v>
      </c>
      <c r="AF121">
        <v>2471.558</v>
      </c>
      <c r="AG121">
        <v>2588.902</v>
      </c>
      <c r="AH121">
        <v>2511.895</v>
      </c>
      <c r="AI121">
        <v>3171.9549999999999</v>
      </c>
      <c r="AJ121">
        <v>3318.6350000000002</v>
      </c>
      <c r="AK121">
        <v>3795.3449999999998</v>
      </c>
      <c r="AL121">
        <v>4594.7510000000002</v>
      </c>
      <c r="AM121">
        <v>5027.4570000000003</v>
      </c>
      <c r="AN121">
        <v>4569.0820000000003</v>
      </c>
      <c r="AO121">
        <v>5474.8310000000001</v>
      </c>
      <c r="AP121">
        <v>5812.1949999999997</v>
      </c>
      <c r="AQ121">
        <v>5698.518</v>
      </c>
      <c r="AR121">
        <v>5742.5219999999999</v>
      </c>
      <c r="AS121">
        <v>5947.8739999999998</v>
      </c>
      <c r="AT121">
        <v>6039.549</v>
      </c>
      <c r="AU121">
        <v>6552.9290000000001</v>
      </c>
      <c r="AV121">
        <v>6365.9120000000003</v>
      </c>
      <c r="AW121">
        <v>6453.92</v>
      </c>
      <c r="AX121">
        <v>6846.2889999999998</v>
      </c>
      <c r="AY121">
        <v>6978.3010000000004</v>
      </c>
      <c r="AZ121">
        <v>6545.5950000000003</v>
      </c>
      <c r="BA121">
        <v>6442.9189999999999</v>
      </c>
      <c r="BB121">
        <v>6457.5870000000004</v>
      </c>
      <c r="BC121">
        <v>6648.2709999999997</v>
      </c>
      <c r="BD121">
        <v>6662.9390000000003</v>
      </c>
      <c r="BE121">
        <v>6230.2330000000002</v>
      </c>
      <c r="BF121">
        <v>6285.2380000000003</v>
      </c>
      <c r="BG121">
        <f t="shared" si="1"/>
        <v>191028.698</v>
      </c>
    </row>
    <row r="122" spans="2:59" x14ac:dyDescent="0.3">
      <c r="B122" t="s">
        <v>348</v>
      </c>
      <c r="C122" t="s">
        <v>590</v>
      </c>
      <c r="AJ122">
        <v>14143.619000000001</v>
      </c>
      <c r="AK122">
        <v>12016.759</v>
      </c>
      <c r="AL122">
        <v>10912.992</v>
      </c>
      <c r="AM122">
        <v>9442.5249999999996</v>
      </c>
      <c r="AN122">
        <v>9149.1650000000009</v>
      </c>
      <c r="AO122">
        <v>8456.1020000000008</v>
      </c>
      <c r="AP122">
        <v>8063.7330000000002</v>
      </c>
      <c r="AQ122">
        <v>6780.2830000000004</v>
      </c>
      <c r="AR122">
        <v>6351.2439999999997</v>
      </c>
      <c r="AS122">
        <v>6985.6350000000002</v>
      </c>
      <c r="AT122">
        <v>6912.2950000000001</v>
      </c>
      <c r="AU122">
        <v>7370.67</v>
      </c>
      <c r="AV122">
        <v>7403.6729999999998</v>
      </c>
      <c r="AW122">
        <v>7506.3490000000002</v>
      </c>
      <c r="AX122">
        <v>8012.3950000000004</v>
      </c>
      <c r="AY122">
        <v>8316.7559999999994</v>
      </c>
      <c r="AZ122">
        <v>7902.3850000000002</v>
      </c>
      <c r="BA122">
        <v>7231.3239999999996</v>
      </c>
      <c r="BB122">
        <v>8074.7340000000004</v>
      </c>
      <c r="BC122">
        <v>7293.6629999999996</v>
      </c>
      <c r="BD122">
        <v>7062.6419999999998</v>
      </c>
      <c r="BE122">
        <v>7080.9769999999999</v>
      </c>
      <c r="BF122">
        <v>6974.634</v>
      </c>
      <c r="BG122">
        <f t="shared" si="1"/>
        <v>189444.554</v>
      </c>
    </row>
    <row r="123" spans="2:59" x14ac:dyDescent="0.3">
      <c r="B123" t="s">
        <v>472</v>
      </c>
      <c r="C123" t="s">
        <v>590</v>
      </c>
      <c r="D123">
        <v>828.74199999999996</v>
      </c>
      <c r="E123">
        <v>814.07399999999996</v>
      </c>
      <c r="F123">
        <v>814.07399999999996</v>
      </c>
      <c r="G123">
        <v>861.745</v>
      </c>
      <c r="H123">
        <v>924.08399999999995</v>
      </c>
      <c r="I123">
        <v>1694.154</v>
      </c>
      <c r="J123">
        <v>1719.8230000000001</v>
      </c>
      <c r="K123">
        <v>700.39700000000005</v>
      </c>
      <c r="L123">
        <v>-80.674000000000007</v>
      </c>
      <c r="M123">
        <v>491.37799999999999</v>
      </c>
      <c r="N123">
        <v>1309.1189999999999</v>
      </c>
      <c r="O123">
        <v>1353.123</v>
      </c>
      <c r="P123">
        <v>1455.799</v>
      </c>
      <c r="Q123">
        <v>1551.1410000000001</v>
      </c>
      <c r="R123">
        <v>1851.835</v>
      </c>
      <c r="S123">
        <v>2581.5680000000002</v>
      </c>
      <c r="T123">
        <v>1774.828</v>
      </c>
      <c r="U123">
        <v>2244.2040000000002</v>
      </c>
      <c r="V123">
        <v>2629.239</v>
      </c>
      <c r="W123">
        <v>2900.5970000000002</v>
      </c>
      <c r="X123">
        <v>3351.6379999999999</v>
      </c>
      <c r="Y123">
        <v>3296.6329999999998</v>
      </c>
      <c r="Z123">
        <v>3054.6109999999999</v>
      </c>
      <c r="AA123">
        <v>2632.9059999999999</v>
      </c>
      <c r="AB123">
        <v>3307.634</v>
      </c>
      <c r="AC123">
        <v>2676.91</v>
      </c>
      <c r="AD123">
        <v>2662.2420000000002</v>
      </c>
      <c r="AE123">
        <v>2453.223</v>
      </c>
      <c r="AF123">
        <v>2742.9160000000002</v>
      </c>
      <c r="AG123">
        <v>3696.3359999999998</v>
      </c>
      <c r="AH123">
        <v>3182.9560000000001</v>
      </c>
      <c r="AI123">
        <v>3424.9780000000001</v>
      </c>
      <c r="AJ123">
        <v>3479.9830000000002</v>
      </c>
      <c r="AK123">
        <v>3593.66</v>
      </c>
      <c r="AL123">
        <v>3901.6880000000001</v>
      </c>
      <c r="AM123">
        <v>3494.6509999999998</v>
      </c>
      <c r="AN123">
        <v>3740.34</v>
      </c>
      <c r="AO123">
        <v>3263.63</v>
      </c>
      <c r="AP123">
        <v>3428.645</v>
      </c>
      <c r="AQ123">
        <v>3700.0030000000002</v>
      </c>
      <c r="AR123">
        <v>3938.3580000000002</v>
      </c>
      <c r="AS123">
        <v>4330.7269999999999</v>
      </c>
      <c r="AT123">
        <v>4510.41</v>
      </c>
      <c r="AU123">
        <v>4976.1189999999997</v>
      </c>
      <c r="AV123">
        <v>5232.8090000000002</v>
      </c>
      <c r="AW123">
        <v>5812.1949999999997</v>
      </c>
      <c r="AX123">
        <v>4730.43</v>
      </c>
      <c r="AY123">
        <v>5181.4709999999995</v>
      </c>
      <c r="AZ123">
        <v>5093.4629999999997</v>
      </c>
      <c r="BA123">
        <v>4583.75</v>
      </c>
      <c r="BB123">
        <v>7744.7039999999997</v>
      </c>
      <c r="BC123">
        <v>8368.0939999999991</v>
      </c>
      <c r="BD123">
        <v>7913.3860000000004</v>
      </c>
      <c r="BE123">
        <v>8423.0990000000002</v>
      </c>
      <c r="BF123">
        <v>8855.8050000000003</v>
      </c>
      <c r="BG123">
        <f t="shared" si="1"/>
        <v>183199.65299999996</v>
      </c>
    </row>
    <row r="124" spans="2:59" x14ac:dyDescent="0.3">
      <c r="B124" t="s">
        <v>550</v>
      </c>
      <c r="C124" t="s">
        <v>590</v>
      </c>
      <c r="D124">
        <v>828.74199999999996</v>
      </c>
      <c r="E124">
        <v>704.06399999999996</v>
      </c>
      <c r="F124">
        <v>766.40300000000002</v>
      </c>
      <c r="G124">
        <v>803.07299999999998</v>
      </c>
      <c r="H124">
        <v>1034.0940000000001</v>
      </c>
      <c r="I124">
        <v>1162.4390000000001</v>
      </c>
      <c r="J124">
        <v>1371.4580000000001</v>
      </c>
      <c r="K124">
        <v>1760.16</v>
      </c>
      <c r="L124">
        <v>1653.817</v>
      </c>
      <c r="M124">
        <v>1796.83</v>
      </c>
      <c r="N124">
        <v>1767.4939999999999</v>
      </c>
      <c r="O124">
        <v>2464.2240000000002</v>
      </c>
      <c r="P124">
        <v>2167.1970000000001</v>
      </c>
      <c r="Q124">
        <v>3186.623</v>
      </c>
      <c r="R124">
        <v>2306.5430000000001</v>
      </c>
      <c r="S124">
        <v>2284.5410000000002</v>
      </c>
      <c r="T124">
        <v>2790.587</v>
      </c>
      <c r="U124">
        <v>2013.183</v>
      </c>
      <c r="V124">
        <v>2203.8670000000002</v>
      </c>
      <c r="W124">
        <v>2071.855</v>
      </c>
      <c r="X124">
        <v>1884.838</v>
      </c>
      <c r="Y124">
        <v>2123.1930000000002</v>
      </c>
      <c r="Z124">
        <v>2167.1970000000001</v>
      </c>
      <c r="AA124">
        <v>2218.5349999999999</v>
      </c>
      <c r="AB124">
        <v>2368.8820000000001</v>
      </c>
      <c r="AC124">
        <v>2357.8809999999999</v>
      </c>
      <c r="AD124">
        <v>2299.2089999999998</v>
      </c>
      <c r="AE124">
        <v>2390.884</v>
      </c>
      <c r="AF124">
        <v>2288.2080000000001</v>
      </c>
      <c r="AG124">
        <v>2207.5340000000001</v>
      </c>
      <c r="AH124">
        <v>2266.2060000000001</v>
      </c>
      <c r="AI124">
        <v>2398.2179999999998</v>
      </c>
      <c r="AJ124">
        <v>2324.8780000000002</v>
      </c>
      <c r="AK124">
        <v>2596.2359999999999</v>
      </c>
      <c r="AL124">
        <v>2405.5520000000001</v>
      </c>
      <c r="AM124">
        <v>3553.3229999999999</v>
      </c>
      <c r="AN124">
        <v>3461.6480000000001</v>
      </c>
      <c r="AO124">
        <v>2882.2620000000002</v>
      </c>
      <c r="AP124">
        <v>2555.8989999999999</v>
      </c>
      <c r="AQ124">
        <v>2537.5639999999999</v>
      </c>
      <c r="AR124">
        <v>2651.241</v>
      </c>
      <c r="AS124">
        <v>3127.951</v>
      </c>
      <c r="AT124">
        <v>3589.9929999999999</v>
      </c>
      <c r="AU124">
        <v>3806.346</v>
      </c>
      <c r="AV124">
        <v>4363.7299999999996</v>
      </c>
      <c r="AW124">
        <v>5504.1670000000004</v>
      </c>
      <c r="AX124">
        <v>6028.5479999999998</v>
      </c>
      <c r="AY124">
        <v>5896.5360000000001</v>
      </c>
      <c r="AZ124">
        <v>6142.2250000000004</v>
      </c>
      <c r="BA124">
        <v>5918.5379999999996</v>
      </c>
      <c r="BB124">
        <v>7106.6459999999997</v>
      </c>
      <c r="BC124">
        <v>8093.0690000000004</v>
      </c>
      <c r="BD124">
        <v>9545.2009999999991</v>
      </c>
      <c r="BE124">
        <v>11177.016</v>
      </c>
      <c r="BF124">
        <v>11562.050999999999</v>
      </c>
      <c r="BG124">
        <f t="shared" si="1"/>
        <v>178938.59900000002</v>
      </c>
    </row>
    <row r="125" spans="2:59" x14ac:dyDescent="0.3">
      <c r="B125" t="s">
        <v>142</v>
      </c>
      <c r="C125" t="s">
        <v>590</v>
      </c>
      <c r="D125">
        <v>271.358</v>
      </c>
      <c r="E125">
        <v>282.35899999999998</v>
      </c>
      <c r="F125">
        <v>289.69299999999998</v>
      </c>
      <c r="G125">
        <v>300.69400000000002</v>
      </c>
      <c r="H125">
        <v>337.36399999999998</v>
      </c>
      <c r="I125">
        <v>311.69499999999999</v>
      </c>
      <c r="J125">
        <v>344.69799999999998</v>
      </c>
      <c r="K125">
        <v>458.375</v>
      </c>
      <c r="L125">
        <v>506.04599999999999</v>
      </c>
      <c r="M125">
        <v>572.05200000000002</v>
      </c>
      <c r="N125">
        <v>638.05799999999999</v>
      </c>
      <c r="O125">
        <v>810.40700000000004</v>
      </c>
      <c r="P125">
        <v>861.745</v>
      </c>
      <c r="Q125">
        <v>898.41499999999996</v>
      </c>
      <c r="R125">
        <v>975.42200000000003</v>
      </c>
      <c r="S125">
        <v>1162.4390000000001</v>
      </c>
      <c r="T125">
        <v>1092.7660000000001</v>
      </c>
      <c r="U125">
        <v>1565.809</v>
      </c>
      <c r="V125">
        <v>2002.182</v>
      </c>
      <c r="W125">
        <v>1829.8330000000001</v>
      </c>
      <c r="X125">
        <v>3905.355</v>
      </c>
      <c r="Y125">
        <v>5342.8190000000004</v>
      </c>
      <c r="Z125">
        <v>6343.91</v>
      </c>
      <c r="AA125">
        <v>6589.5990000000002</v>
      </c>
      <c r="AB125">
        <v>6057.884</v>
      </c>
      <c r="AC125">
        <v>6475.9219999999996</v>
      </c>
      <c r="AD125">
        <v>1994.848</v>
      </c>
      <c r="AE125">
        <v>1844.501</v>
      </c>
      <c r="AF125">
        <v>2200.1999999999998</v>
      </c>
      <c r="AG125">
        <v>7634.6940000000004</v>
      </c>
      <c r="AH125">
        <v>1734.491</v>
      </c>
      <c r="AI125">
        <v>1103.7670000000001</v>
      </c>
      <c r="AJ125">
        <v>3788.011</v>
      </c>
      <c r="AK125">
        <v>3898.0210000000002</v>
      </c>
      <c r="AL125">
        <v>3817.3470000000002</v>
      </c>
      <c r="AM125">
        <v>4228.0510000000004</v>
      </c>
      <c r="AN125">
        <v>4462.7389999999996</v>
      </c>
      <c r="AO125">
        <v>3215.9589999999998</v>
      </c>
      <c r="AP125">
        <v>3208.625</v>
      </c>
      <c r="AQ125">
        <v>3080.28</v>
      </c>
      <c r="AR125">
        <v>3432.3119999999999</v>
      </c>
      <c r="AS125">
        <v>3421.3110000000001</v>
      </c>
      <c r="AT125">
        <v>3417.6439999999998</v>
      </c>
      <c r="AU125">
        <v>3795.3449999999998</v>
      </c>
      <c r="AV125">
        <v>3956.6930000000002</v>
      </c>
      <c r="AW125">
        <v>3696.3359999999998</v>
      </c>
      <c r="AX125">
        <v>3861.3510000000001</v>
      </c>
      <c r="AY125">
        <v>5834.1970000000001</v>
      </c>
      <c r="AZ125">
        <v>5544.5039999999999</v>
      </c>
      <c r="BA125">
        <v>6725.2780000000002</v>
      </c>
      <c r="BB125">
        <v>6780.2830000000004</v>
      </c>
      <c r="BC125">
        <v>5768.1909999999998</v>
      </c>
      <c r="BD125">
        <v>6127.5569999999998</v>
      </c>
      <c r="BE125">
        <v>6772.9489999999996</v>
      </c>
      <c r="BF125">
        <v>7003.97</v>
      </c>
      <c r="BG125">
        <f t="shared" si="1"/>
        <v>172576.35399999996</v>
      </c>
    </row>
    <row r="126" spans="2:59" x14ac:dyDescent="0.3">
      <c r="B126" t="s">
        <v>202</v>
      </c>
      <c r="C126" t="s">
        <v>590</v>
      </c>
      <c r="D126">
        <v>352.03199999999998</v>
      </c>
      <c r="E126">
        <v>341.03100000000001</v>
      </c>
      <c r="F126">
        <v>396.036</v>
      </c>
      <c r="G126">
        <v>421.70499999999998</v>
      </c>
      <c r="H126">
        <v>407.03699999999998</v>
      </c>
      <c r="I126">
        <v>645.39200000000005</v>
      </c>
      <c r="J126">
        <v>825.07500000000005</v>
      </c>
      <c r="K126">
        <v>1074.431</v>
      </c>
      <c r="L126">
        <v>1727.1569999999999</v>
      </c>
      <c r="M126">
        <v>1668.4849999999999</v>
      </c>
      <c r="N126">
        <v>1653.817</v>
      </c>
      <c r="O126">
        <v>1851.835</v>
      </c>
      <c r="P126">
        <v>1408.1279999999999</v>
      </c>
      <c r="Q126">
        <v>1752.826</v>
      </c>
      <c r="R126">
        <v>1738.1579999999999</v>
      </c>
      <c r="S126">
        <v>1210.1099999999999</v>
      </c>
      <c r="T126">
        <v>1177.107</v>
      </c>
      <c r="U126">
        <v>1048.7619999999999</v>
      </c>
      <c r="V126">
        <v>1371.4580000000001</v>
      </c>
      <c r="W126">
        <v>1848.1679999999999</v>
      </c>
      <c r="X126">
        <v>1822.499</v>
      </c>
      <c r="Y126">
        <v>1866.5029999999999</v>
      </c>
      <c r="Z126">
        <v>1481.4680000000001</v>
      </c>
      <c r="AA126">
        <v>1844.501</v>
      </c>
      <c r="AB126">
        <v>1664.818</v>
      </c>
      <c r="AC126">
        <v>1815.165</v>
      </c>
      <c r="AD126">
        <v>2214.8679999999999</v>
      </c>
      <c r="AE126">
        <v>2581.5680000000002</v>
      </c>
      <c r="AF126">
        <v>2673.2429999999999</v>
      </c>
      <c r="AG126">
        <v>2827.2570000000001</v>
      </c>
      <c r="AH126">
        <v>3017.9409999999998</v>
      </c>
      <c r="AI126">
        <v>2984.9380000000001</v>
      </c>
      <c r="AJ126">
        <v>2966.6030000000001</v>
      </c>
      <c r="AK126">
        <v>3028.942</v>
      </c>
      <c r="AL126">
        <v>2240.5369999999998</v>
      </c>
      <c r="AM126">
        <v>2563.2330000000002</v>
      </c>
      <c r="AN126">
        <v>2860.26</v>
      </c>
      <c r="AO126">
        <v>3050.944</v>
      </c>
      <c r="AP126">
        <v>3219.6260000000002</v>
      </c>
      <c r="AQ126">
        <v>3157.2869999999998</v>
      </c>
      <c r="AR126">
        <v>3549.6559999999999</v>
      </c>
      <c r="AS126">
        <v>4352.7290000000003</v>
      </c>
      <c r="AT126">
        <v>4521.4110000000001</v>
      </c>
      <c r="AU126">
        <v>4987.12</v>
      </c>
      <c r="AV126">
        <v>5295.1480000000001</v>
      </c>
      <c r="AW126">
        <v>5119.1319999999996</v>
      </c>
      <c r="AX126">
        <v>5504.1670000000004</v>
      </c>
      <c r="AY126">
        <v>6013.88</v>
      </c>
      <c r="AZ126">
        <v>6578.598</v>
      </c>
      <c r="BA126">
        <v>6629.9359999999997</v>
      </c>
      <c r="BB126">
        <v>6585.9319999999998</v>
      </c>
      <c r="BC126">
        <v>7726.3689999999997</v>
      </c>
      <c r="BD126">
        <v>8562.4449999999997</v>
      </c>
      <c r="BE126">
        <v>10634.3</v>
      </c>
      <c r="BF126">
        <v>11598.721</v>
      </c>
      <c r="BG126">
        <f t="shared" si="1"/>
        <v>170460.495</v>
      </c>
    </row>
    <row r="127" spans="2:59" x14ac:dyDescent="0.3">
      <c r="B127" t="s">
        <v>358</v>
      </c>
      <c r="C127" t="s">
        <v>590</v>
      </c>
      <c r="AJ127">
        <v>20971.573</v>
      </c>
      <c r="AK127">
        <v>15628.754000000001</v>
      </c>
      <c r="AL127">
        <v>12090.099</v>
      </c>
      <c r="AM127">
        <v>11191.683999999999</v>
      </c>
      <c r="AN127">
        <v>11521.714</v>
      </c>
      <c r="AO127">
        <v>7099.3119999999999</v>
      </c>
      <c r="AP127">
        <v>6270.57</v>
      </c>
      <c r="AQ127">
        <v>4503.076</v>
      </c>
      <c r="AR127">
        <v>3512.9859999999999</v>
      </c>
      <c r="AS127">
        <v>3714.6709999999998</v>
      </c>
      <c r="AT127">
        <v>3986.029</v>
      </c>
      <c r="AU127">
        <v>4290.3900000000003</v>
      </c>
      <c r="AV127">
        <v>4554.4139999999998</v>
      </c>
      <c r="AW127">
        <v>4895.4449999999997</v>
      </c>
      <c r="AX127">
        <v>4994.4539999999997</v>
      </c>
      <c r="AY127">
        <v>4679.0919999999996</v>
      </c>
      <c r="AZ127">
        <v>4778.1009999999997</v>
      </c>
      <c r="BA127">
        <v>4550.7470000000003</v>
      </c>
      <c r="BB127">
        <v>4932.1149999999998</v>
      </c>
      <c r="BC127">
        <v>5038.4579999999996</v>
      </c>
      <c r="BD127">
        <v>4924.7809999999999</v>
      </c>
      <c r="BE127">
        <v>4998.1210000000001</v>
      </c>
      <c r="BF127">
        <v>4932.1149999999998</v>
      </c>
      <c r="BG127">
        <f t="shared" si="1"/>
        <v>158058.701</v>
      </c>
    </row>
    <row r="128" spans="2:59" x14ac:dyDescent="0.3">
      <c r="B128" t="s">
        <v>586</v>
      </c>
      <c r="C128" t="s">
        <v>590</v>
      </c>
      <c r="H128">
        <v>3278.2979999999998</v>
      </c>
      <c r="I128">
        <v>3916.3560000000002</v>
      </c>
      <c r="J128">
        <v>3501.9850000000001</v>
      </c>
      <c r="K128">
        <v>4792.7690000000002</v>
      </c>
      <c r="L128">
        <v>4572.7489999999998</v>
      </c>
      <c r="M128">
        <v>4275.7219999999998</v>
      </c>
      <c r="N128">
        <v>3769.6759999999999</v>
      </c>
      <c r="O128">
        <v>3791.6779999999999</v>
      </c>
      <c r="P128">
        <v>4066.703</v>
      </c>
      <c r="Q128">
        <v>4591.0839999999998</v>
      </c>
      <c r="R128">
        <v>4202.3819999999996</v>
      </c>
      <c r="S128">
        <v>4081.3710000000001</v>
      </c>
      <c r="T128">
        <v>4026.366</v>
      </c>
      <c r="U128">
        <v>3744.0070000000001</v>
      </c>
      <c r="V128">
        <v>3476.3159999999998</v>
      </c>
      <c r="W128">
        <v>3604.6610000000001</v>
      </c>
      <c r="X128">
        <v>3531.3209999999999</v>
      </c>
      <c r="Y128">
        <v>3366.306</v>
      </c>
      <c r="Z128">
        <v>3520.32</v>
      </c>
      <c r="AA128">
        <v>3270.9639999999999</v>
      </c>
      <c r="AB128">
        <v>2819.9229999999998</v>
      </c>
      <c r="AC128">
        <v>2753.9169999999999</v>
      </c>
      <c r="AD128">
        <v>2889.596</v>
      </c>
      <c r="AE128">
        <v>2702.5790000000002</v>
      </c>
      <c r="AF128">
        <v>3142.6190000000001</v>
      </c>
      <c r="AG128">
        <v>2603.5700000000002</v>
      </c>
      <c r="AH128">
        <v>2445.8890000000001</v>
      </c>
      <c r="AI128">
        <v>2416.5529999999999</v>
      </c>
      <c r="AJ128">
        <v>2456.89</v>
      </c>
      <c r="AK128">
        <v>2500.8939999999998</v>
      </c>
      <c r="AL128">
        <v>2420.2199999999998</v>
      </c>
      <c r="AM128">
        <v>2170.864</v>
      </c>
      <c r="AN128">
        <v>1870.17</v>
      </c>
      <c r="AO128">
        <v>2390.884</v>
      </c>
      <c r="AP128">
        <v>2313.877</v>
      </c>
      <c r="AQ128">
        <v>1807.8309999999999</v>
      </c>
      <c r="AR128">
        <v>1822.499</v>
      </c>
      <c r="AS128">
        <v>1906.84</v>
      </c>
      <c r="AT128">
        <v>1983.847</v>
      </c>
      <c r="AU128">
        <v>2112.192</v>
      </c>
      <c r="AV128">
        <v>2145.1950000000002</v>
      </c>
      <c r="AW128">
        <v>2288.2080000000001</v>
      </c>
      <c r="AX128">
        <v>2291.875</v>
      </c>
      <c r="AY128">
        <v>1928.8420000000001</v>
      </c>
      <c r="AZ128">
        <v>2170.864</v>
      </c>
      <c r="BA128">
        <v>2508.2280000000001</v>
      </c>
      <c r="BB128">
        <v>2691.578</v>
      </c>
      <c r="BC128">
        <v>2937.2669999999998</v>
      </c>
      <c r="BD128">
        <v>3667</v>
      </c>
      <c r="BE128">
        <v>3956.6930000000002</v>
      </c>
      <c r="BF128">
        <v>4503.076</v>
      </c>
      <c r="BG128">
        <f t="shared" si="1"/>
        <v>156001.51400000002</v>
      </c>
    </row>
    <row r="129" spans="2:59" x14ac:dyDescent="0.3">
      <c r="B129" t="s">
        <v>302</v>
      </c>
      <c r="C129" t="s">
        <v>590</v>
      </c>
      <c r="AJ129">
        <v>11217.352999999999</v>
      </c>
      <c r="AK129">
        <v>8621.1170000000002</v>
      </c>
      <c r="AL129">
        <v>6226.5659999999998</v>
      </c>
      <c r="AM129">
        <v>4528.7449999999999</v>
      </c>
      <c r="AN129">
        <v>5694.8509999999997</v>
      </c>
      <c r="AO129">
        <v>5610.51</v>
      </c>
      <c r="AP129">
        <v>5955.2079999999996</v>
      </c>
      <c r="AQ129">
        <v>4671.7579999999998</v>
      </c>
      <c r="AR129">
        <v>4635.0879999999997</v>
      </c>
      <c r="AS129">
        <v>3894.3539999999998</v>
      </c>
      <c r="AT129">
        <v>4957.7839999999997</v>
      </c>
      <c r="AU129">
        <v>5438.1610000000001</v>
      </c>
      <c r="AV129">
        <v>5874.5339999999997</v>
      </c>
      <c r="AW129">
        <v>5592.1750000000002</v>
      </c>
      <c r="AX129">
        <v>5507.8339999999998</v>
      </c>
      <c r="AY129">
        <v>6629.9359999999997</v>
      </c>
      <c r="AZ129">
        <v>7660.3630000000003</v>
      </c>
      <c r="BA129">
        <v>6791.2839999999997</v>
      </c>
      <c r="BB129">
        <v>6384.2470000000003</v>
      </c>
      <c r="BC129">
        <v>7656.6959999999999</v>
      </c>
      <c r="BD129">
        <v>10131.921</v>
      </c>
      <c r="BE129">
        <v>9842.2279999999992</v>
      </c>
      <c r="BF129">
        <v>9607.5400000000009</v>
      </c>
      <c r="BG129">
        <f t="shared" si="1"/>
        <v>153130.253</v>
      </c>
    </row>
    <row r="130" spans="2:59" x14ac:dyDescent="0.3">
      <c r="B130" t="s">
        <v>104</v>
      </c>
      <c r="C130" t="s">
        <v>590</v>
      </c>
      <c r="D130">
        <v>410.70400000000001</v>
      </c>
      <c r="E130">
        <v>546.38300000000004</v>
      </c>
      <c r="F130">
        <v>726.06600000000003</v>
      </c>
      <c r="G130">
        <v>707.73099999999999</v>
      </c>
      <c r="H130">
        <v>1085.432</v>
      </c>
      <c r="I130">
        <v>1316.453</v>
      </c>
      <c r="J130">
        <v>1092.7660000000001</v>
      </c>
      <c r="K130">
        <v>1705.155</v>
      </c>
      <c r="L130">
        <v>1631.8150000000001</v>
      </c>
      <c r="M130">
        <v>1745.492</v>
      </c>
      <c r="N130">
        <v>2574.2339999999999</v>
      </c>
      <c r="O130">
        <v>6732.6120000000001</v>
      </c>
      <c r="P130">
        <v>6490.59</v>
      </c>
      <c r="Q130">
        <v>7873.049</v>
      </c>
      <c r="R130">
        <v>7389.0050000000001</v>
      </c>
      <c r="S130">
        <v>8254.4169999999995</v>
      </c>
      <c r="T130">
        <v>6464.9210000000003</v>
      </c>
      <c r="U130">
        <v>9717.5499999999993</v>
      </c>
      <c r="V130">
        <v>6607.9340000000002</v>
      </c>
      <c r="W130">
        <v>6930.63</v>
      </c>
      <c r="X130">
        <v>7990.393</v>
      </c>
      <c r="Y130">
        <v>2801.5880000000002</v>
      </c>
      <c r="Z130">
        <v>2262.5390000000002</v>
      </c>
      <c r="AA130">
        <v>2016.85</v>
      </c>
      <c r="AB130">
        <v>1855.502</v>
      </c>
      <c r="AC130">
        <v>1510.8040000000001</v>
      </c>
      <c r="AD130">
        <v>1411.7950000000001</v>
      </c>
      <c r="AE130">
        <v>1422.796</v>
      </c>
      <c r="AF130">
        <v>1540.14</v>
      </c>
      <c r="AG130">
        <v>1947.1769999999999</v>
      </c>
      <c r="AH130">
        <v>1950.8440000000001</v>
      </c>
      <c r="AI130">
        <v>1782.162</v>
      </c>
      <c r="AJ130">
        <v>1793.163</v>
      </c>
      <c r="AK130">
        <v>1701.4880000000001</v>
      </c>
      <c r="AL130">
        <v>1686.82</v>
      </c>
      <c r="AM130">
        <v>1683.153</v>
      </c>
      <c r="AN130">
        <v>1668.4849999999999</v>
      </c>
      <c r="AO130">
        <v>1364.124</v>
      </c>
      <c r="AP130">
        <v>1679.4860000000001</v>
      </c>
      <c r="AQ130">
        <v>1675.819</v>
      </c>
      <c r="AR130">
        <v>1668.4849999999999</v>
      </c>
      <c r="AS130">
        <v>1569.4760000000001</v>
      </c>
      <c r="AT130">
        <v>1576.81</v>
      </c>
      <c r="AU130">
        <v>1518.1379999999999</v>
      </c>
      <c r="AV130">
        <v>1723.49</v>
      </c>
      <c r="AW130">
        <v>1741.825</v>
      </c>
      <c r="AX130">
        <v>1664.818</v>
      </c>
      <c r="AY130">
        <v>1690.4870000000001</v>
      </c>
      <c r="AZ130">
        <v>1496.136</v>
      </c>
      <c r="BA130">
        <v>1642.816</v>
      </c>
      <c r="BB130">
        <v>1653.817</v>
      </c>
      <c r="BC130">
        <v>1866.5029999999999</v>
      </c>
      <c r="BD130">
        <v>1969.1790000000001</v>
      </c>
      <c r="BE130">
        <v>2801.5880000000002</v>
      </c>
      <c r="BF130">
        <v>2416.5529999999999</v>
      </c>
      <c r="BG130">
        <f t="shared" ref="BG130:BG193" si="2">SUM(D130:BF130)</f>
        <v>148748.18800000002</v>
      </c>
    </row>
    <row r="131" spans="2:59" x14ac:dyDescent="0.3">
      <c r="B131" t="s">
        <v>144</v>
      </c>
      <c r="C131" t="s">
        <v>590</v>
      </c>
      <c r="D131">
        <v>2321.2109999999998</v>
      </c>
      <c r="E131">
        <v>2357.8809999999999</v>
      </c>
      <c r="F131">
        <v>2174.5309999999999</v>
      </c>
      <c r="G131">
        <v>2295.5419999999999</v>
      </c>
      <c r="H131">
        <v>1976.5129999999999</v>
      </c>
      <c r="I131">
        <v>2471.558</v>
      </c>
      <c r="J131">
        <v>2405.5520000000001</v>
      </c>
      <c r="K131">
        <v>2291.875</v>
      </c>
      <c r="L131">
        <v>3369.973</v>
      </c>
      <c r="M131">
        <v>3652.3319999999999</v>
      </c>
      <c r="N131">
        <v>2713.58</v>
      </c>
      <c r="O131">
        <v>2962.9360000000001</v>
      </c>
      <c r="P131">
        <v>3021.6080000000002</v>
      </c>
      <c r="Q131">
        <v>3193.9569999999999</v>
      </c>
      <c r="R131">
        <v>3369.973</v>
      </c>
      <c r="S131">
        <v>3237.9609999999998</v>
      </c>
      <c r="T131">
        <v>3413.9769999999999</v>
      </c>
      <c r="U131">
        <v>3487.317</v>
      </c>
      <c r="V131">
        <v>3538.6550000000002</v>
      </c>
      <c r="W131">
        <v>3755.0079999999998</v>
      </c>
      <c r="X131">
        <v>3501.9850000000001</v>
      </c>
      <c r="Y131">
        <v>3777.01</v>
      </c>
      <c r="Z131">
        <v>3072.9459999999999</v>
      </c>
      <c r="AA131">
        <v>4026.366</v>
      </c>
      <c r="AB131">
        <v>3964.027</v>
      </c>
      <c r="AC131">
        <v>3641.3310000000001</v>
      </c>
      <c r="AD131">
        <v>3377.3069999999998</v>
      </c>
      <c r="AE131">
        <v>3854.0169999999998</v>
      </c>
      <c r="AF131">
        <v>4019.0320000000002</v>
      </c>
      <c r="AG131">
        <v>4393.0659999999998</v>
      </c>
      <c r="AH131">
        <v>4070.37</v>
      </c>
      <c r="AI131">
        <v>2962.9360000000001</v>
      </c>
      <c r="AJ131">
        <v>2816.2559999999999</v>
      </c>
      <c r="AK131">
        <v>2592.569</v>
      </c>
      <c r="AL131">
        <v>1639.1489999999999</v>
      </c>
      <c r="AM131">
        <v>2123.1930000000002</v>
      </c>
      <c r="AN131">
        <v>2317.5439999999999</v>
      </c>
      <c r="AO131">
        <v>1899.5060000000001</v>
      </c>
      <c r="AP131">
        <v>1668.4849999999999</v>
      </c>
      <c r="AQ131">
        <v>1382.4590000000001</v>
      </c>
      <c r="AR131">
        <v>814.07399999999996</v>
      </c>
      <c r="AS131">
        <v>836.07600000000002</v>
      </c>
      <c r="AT131">
        <v>927.75099999999998</v>
      </c>
      <c r="AU131">
        <v>986.423</v>
      </c>
      <c r="AV131">
        <v>1199.1089999999999</v>
      </c>
      <c r="AW131">
        <v>1499.8030000000001</v>
      </c>
      <c r="AX131">
        <v>1609.8130000000001</v>
      </c>
      <c r="AY131">
        <v>1756.4929999999999</v>
      </c>
      <c r="AZ131">
        <v>1859.1690000000001</v>
      </c>
      <c r="BA131">
        <v>1749.1590000000001</v>
      </c>
      <c r="BB131">
        <v>2020.5170000000001</v>
      </c>
      <c r="BC131">
        <v>2493.56</v>
      </c>
      <c r="BD131">
        <v>2401.8850000000002</v>
      </c>
      <c r="BE131">
        <v>3589.9929999999999</v>
      </c>
      <c r="BF131">
        <v>4671.7579999999998</v>
      </c>
      <c r="BG131">
        <f t="shared" si="2"/>
        <v>147527.07699999999</v>
      </c>
    </row>
    <row r="132" spans="2:59" x14ac:dyDescent="0.3">
      <c r="B132" t="s">
        <v>408</v>
      </c>
      <c r="C132" t="s">
        <v>590</v>
      </c>
      <c r="D132">
        <v>531.71500000000003</v>
      </c>
      <c r="E132">
        <v>561.05100000000004</v>
      </c>
      <c r="F132">
        <v>660.06</v>
      </c>
      <c r="G132">
        <v>843.41</v>
      </c>
      <c r="H132">
        <v>949.75300000000004</v>
      </c>
      <c r="I132">
        <v>781.07100000000003</v>
      </c>
      <c r="J132">
        <v>960.75400000000002</v>
      </c>
      <c r="K132">
        <v>1081.7650000000001</v>
      </c>
      <c r="L132">
        <v>1232.1120000000001</v>
      </c>
      <c r="M132">
        <v>1287.117</v>
      </c>
      <c r="N132">
        <v>1404.461</v>
      </c>
      <c r="O132">
        <v>1507.1369999999999</v>
      </c>
      <c r="P132">
        <v>1606.146</v>
      </c>
      <c r="Q132">
        <v>1829.8330000000001</v>
      </c>
      <c r="R132">
        <v>1950.8440000000001</v>
      </c>
      <c r="S132">
        <v>1928.8420000000001</v>
      </c>
      <c r="T132">
        <v>2225.8690000000001</v>
      </c>
      <c r="U132">
        <v>2838.2579999999998</v>
      </c>
      <c r="V132">
        <v>2632.9059999999999</v>
      </c>
      <c r="W132">
        <v>1712.489</v>
      </c>
      <c r="X132">
        <v>2027.8510000000001</v>
      </c>
      <c r="Y132">
        <v>2141.5279999999998</v>
      </c>
      <c r="Z132">
        <v>2115.8589999999999</v>
      </c>
      <c r="AA132">
        <v>2002.182</v>
      </c>
      <c r="AB132">
        <v>1851.835</v>
      </c>
      <c r="AC132">
        <v>1991.181</v>
      </c>
      <c r="AD132">
        <v>2262.5390000000002</v>
      </c>
      <c r="AE132">
        <v>2438.5549999999998</v>
      </c>
      <c r="AF132">
        <v>2247.8710000000001</v>
      </c>
      <c r="AG132">
        <v>1477.8009999999999</v>
      </c>
      <c r="AH132">
        <v>2548.5650000000001</v>
      </c>
      <c r="AI132">
        <v>2005.8489999999999</v>
      </c>
      <c r="AJ132">
        <v>2394.5509999999999</v>
      </c>
      <c r="AK132">
        <v>2302.8760000000002</v>
      </c>
      <c r="AL132">
        <v>2541.2310000000002</v>
      </c>
      <c r="AM132">
        <v>2779.5859999999998</v>
      </c>
      <c r="AN132">
        <v>2874.9279999999999</v>
      </c>
      <c r="AO132">
        <v>3142.6190000000001</v>
      </c>
      <c r="AP132">
        <v>3421.3110000000001</v>
      </c>
      <c r="AQ132">
        <v>3626.663</v>
      </c>
      <c r="AR132">
        <v>3762.3420000000001</v>
      </c>
      <c r="AS132">
        <v>3964.027</v>
      </c>
      <c r="AT132">
        <v>4037.3670000000002</v>
      </c>
      <c r="AU132">
        <v>4411.4009999999998</v>
      </c>
      <c r="AV132">
        <v>4426.0690000000004</v>
      </c>
      <c r="AW132">
        <v>4319.7259999999997</v>
      </c>
      <c r="AX132">
        <v>4466.4059999999999</v>
      </c>
      <c r="AY132">
        <v>4605.7520000000004</v>
      </c>
      <c r="AZ132">
        <v>4422.402</v>
      </c>
      <c r="BA132">
        <v>4495.7420000000002</v>
      </c>
      <c r="BB132">
        <v>4536.0789999999997</v>
      </c>
      <c r="BC132">
        <v>4880.777</v>
      </c>
      <c r="BD132">
        <v>4620.42</v>
      </c>
      <c r="BE132">
        <v>4550.7470000000003</v>
      </c>
      <c r="BF132">
        <v>4862.442</v>
      </c>
      <c r="BG132">
        <f t="shared" si="2"/>
        <v>143082.67300000004</v>
      </c>
    </row>
    <row r="133" spans="2:59" x14ac:dyDescent="0.3">
      <c r="B133" t="s">
        <v>64</v>
      </c>
      <c r="C133" t="s">
        <v>590</v>
      </c>
      <c r="D133">
        <v>414.37099999999998</v>
      </c>
      <c r="E133">
        <v>491.37799999999999</v>
      </c>
      <c r="F133">
        <v>689.39599999999996</v>
      </c>
      <c r="G133">
        <v>707.73099999999999</v>
      </c>
      <c r="H133">
        <v>839.74300000000005</v>
      </c>
      <c r="I133">
        <v>1008.425</v>
      </c>
      <c r="J133">
        <v>1092.7660000000001</v>
      </c>
      <c r="K133">
        <v>1283.45</v>
      </c>
      <c r="L133">
        <v>1224.778</v>
      </c>
      <c r="M133">
        <v>942.41899999999998</v>
      </c>
      <c r="N133">
        <v>1672.152</v>
      </c>
      <c r="O133">
        <v>1895.8389999999999</v>
      </c>
      <c r="P133">
        <v>1532.806</v>
      </c>
      <c r="Q133">
        <v>1639.1489999999999</v>
      </c>
      <c r="R133">
        <v>1917.8409999999999</v>
      </c>
      <c r="S133">
        <v>2126.86</v>
      </c>
      <c r="T133">
        <v>1987.5139999999999</v>
      </c>
      <c r="U133">
        <v>2390.884</v>
      </c>
      <c r="V133">
        <v>2159.8629999999998</v>
      </c>
      <c r="W133">
        <v>2240.5369999999998</v>
      </c>
      <c r="X133">
        <v>1760.16</v>
      </c>
      <c r="Y133">
        <v>1983.847</v>
      </c>
      <c r="Z133">
        <v>2101.1909999999998</v>
      </c>
      <c r="AA133">
        <v>2522.8960000000002</v>
      </c>
      <c r="AB133">
        <v>2830.924</v>
      </c>
      <c r="AC133">
        <v>3509.319</v>
      </c>
      <c r="AD133">
        <v>3142.6190000000001</v>
      </c>
      <c r="AE133">
        <v>3124.2840000000001</v>
      </c>
      <c r="AF133">
        <v>2867.5940000000001</v>
      </c>
      <c r="AG133">
        <v>2775.9189999999999</v>
      </c>
      <c r="AH133">
        <v>2614.5709999999999</v>
      </c>
      <c r="AI133">
        <v>2438.5549999999998</v>
      </c>
      <c r="AJ133">
        <v>1393.46</v>
      </c>
      <c r="AK133">
        <v>1345.789</v>
      </c>
      <c r="AL133">
        <v>1294.451</v>
      </c>
      <c r="AM133">
        <v>1243.1130000000001</v>
      </c>
      <c r="AN133">
        <v>1177.107</v>
      </c>
      <c r="AO133">
        <v>1096.433</v>
      </c>
      <c r="AP133">
        <v>1041.4280000000001</v>
      </c>
      <c r="AQ133">
        <v>821.40800000000002</v>
      </c>
      <c r="AR133">
        <v>773.73699999999997</v>
      </c>
      <c r="AS133">
        <v>817.74099999999999</v>
      </c>
      <c r="AT133">
        <v>1070.7639999999999</v>
      </c>
      <c r="AU133">
        <v>1195.442</v>
      </c>
      <c r="AV133">
        <v>949.75300000000004</v>
      </c>
      <c r="AW133">
        <v>1327.454</v>
      </c>
      <c r="AX133">
        <v>1650.15</v>
      </c>
      <c r="AY133">
        <v>2273.54</v>
      </c>
      <c r="AZ133">
        <v>4206.049</v>
      </c>
      <c r="BA133">
        <v>6769.2820000000002</v>
      </c>
      <c r="BB133">
        <v>8463.4359999999997</v>
      </c>
      <c r="BC133">
        <v>12240.446</v>
      </c>
      <c r="BD133">
        <v>10755.311</v>
      </c>
      <c r="BE133">
        <v>10014.576999999999</v>
      </c>
      <c r="BF133">
        <v>9809.2250000000004</v>
      </c>
      <c r="BG133">
        <f t="shared" si="2"/>
        <v>141659.87699999998</v>
      </c>
    </row>
    <row r="134" spans="2:59" x14ac:dyDescent="0.3">
      <c r="B134" t="s">
        <v>222</v>
      </c>
      <c r="C134" t="s">
        <v>590</v>
      </c>
      <c r="AJ134">
        <v>15335.394</v>
      </c>
      <c r="AK134">
        <v>9952.2379999999994</v>
      </c>
      <c r="AL134">
        <v>6083.5529999999999</v>
      </c>
      <c r="AM134">
        <v>2302.8760000000002</v>
      </c>
      <c r="AN134">
        <v>4066.703</v>
      </c>
      <c r="AO134">
        <v>4437.07</v>
      </c>
      <c r="AP134">
        <v>4961.451</v>
      </c>
      <c r="AQ134">
        <v>4345.3950000000004</v>
      </c>
      <c r="AR134">
        <v>4536.0789999999997</v>
      </c>
      <c r="AS134">
        <v>3769.6759999999999</v>
      </c>
      <c r="AT134">
        <v>3388.308</v>
      </c>
      <c r="AU134">
        <v>3773.3429999999998</v>
      </c>
      <c r="AV134">
        <v>4323.393</v>
      </c>
      <c r="AW134">
        <v>5067.7939999999999</v>
      </c>
      <c r="AX134">
        <v>6149.5590000000002</v>
      </c>
      <c r="AY134">
        <v>6420.9170000000004</v>
      </c>
      <c r="AZ134">
        <v>5166.8029999999999</v>
      </c>
      <c r="BA134">
        <v>6241.2340000000004</v>
      </c>
      <c r="BB134">
        <v>6314.5739999999996</v>
      </c>
      <c r="BC134">
        <v>7972.058</v>
      </c>
      <c r="BD134">
        <v>8441.4339999999993</v>
      </c>
      <c r="BE134">
        <v>7858.3810000000003</v>
      </c>
      <c r="BF134">
        <v>8987.8169999999991</v>
      </c>
      <c r="BG134">
        <f t="shared" si="2"/>
        <v>139896.04999999996</v>
      </c>
    </row>
    <row r="135" spans="2:59" x14ac:dyDescent="0.3">
      <c r="B135" t="s">
        <v>448</v>
      </c>
      <c r="C135" t="s">
        <v>590</v>
      </c>
      <c r="D135">
        <v>304.36099999999999</v>
      </c>
      <c r="E135">
        <v>363.03300000000002</v>
      </c>
      <c r="F135">
        <v>392.36900000000003</v>
      </c>
      <c r="G135">
        <v>410.70400000000001</v>
      </c>
      <c r="H135">
        <v>432.70600000000002</v>
      </c>
      <c r="I135">
        <v>550.04999999999995</v>
      </c>
      <c r="J135">
        <v>513.38</v>
      </c>
      <c r="K135">
        <v>487.71100000000001</v>
      </c>
      <c r="L135">
        <v>590.38699999999994</v>
      </c>
      <c r="M135">
        <v>520.71400000000006</v>
      </c>
      <c r="N135">
        <v>744.40099999999995</v>
      </c>
      <c r="O135">
        <v>634.39099999999996</v>
      </c>
      <c r="P135">
        <v>715.06500000000005</v>
      </c>
      <c r="Q135">
        <v>869.07899999999995</v>
      </c>
      <c r="R135">
        <v>953.42</v>
      </c>
      <c r="S135">
        <v>839.74300000000005</v>
      </c>
      <c r="T135">
        <v>1034.0940000000001</v>
      </c>
      <c r="U135">
        <v>1158.7719999999999</v>
      </c>
      <c r="V135">
        <v>1459.4659999999999</v>
      </c>
      <c r="W135">
        <v>1331.1210000000001</v>
      </c>
      <c r="X135">
        <v>1492.4690000000001</v>
      </c>
      <c r="Y135">
        <v>1389.7929999999999</v>
      </c>
      <c r="Z135">
        <v>1367.7909999999999</v>
      </c>
      <c r="AA135">
        <v>1415.462</v>
      </c>
      <c r="AB135">
        <v>1496.136</v>
      </c>
      <c r="AC135">
        <v>1551.1410000000001</v>
      </c>
      <c r="AD135">
        <v>1664.818</v>
      </c>
      <c r="AE135">
        <v>1892.172</v>
      </c>
      <c r="AF135">
        <v>2163.5300000000002</v>
      </c>
      <c r="AG135">
        <v>2244.2040000000002</v>
      </c>
      <c r="AH135">
        <v>2163.5300000000002</v>
      </c>
      <c r="AI135">
        <v>2134.194</v>
      </c>
      <c r="AJ135">
        <v>2530.23</v>
      </c>
      <c r="AK135">
        <v>2867.5940000000001</v>
      </c>
      <c r="AL135">
        <v>3432.3119999999999</v>
      </c>
      <c r="AM135">
        <v>3964.027</v>
      </c>
      <c r="AN135">
        <v>3751.3409999999999</v>
      </c>
      <c r="AO135">
        <v>4195.0479999999998</v>
      </c>
      <c r="AP135">
        <v>4503.076</v>
      </c>
      <c r="AQ135">
        <v>4503.076</v>
      </c>
      <c r="AR135">
        <v>3689.002</v>
      </c>
      <c r="AS135">
        <v>3821.0140000000001</v>
      </c>
      <c r="AT135">
        <v>3898.0210000000002</v>
      </c>
      <c r="AU135">
        <v>4070.37</v>
      </c>
      <c r="AV135">
        <v>4088.7049999999999</v>
      </c>
      <c r="AW135">
        <v>3832.0149999999999</v>
      </c>
      <c r="AX135">
        <v>3986.029</v>
      </c>
      <c r="AY135">
        <v>4136.3760000000002</v>
      </c>
      <c r="AZ135">
        <v>4451.7380000000003</v>
      </c>
      <c r="BA135">
        <v>4561.7479999999996</v>
      </c>
      <c r="BB135">
        <v>5097.13</v>
      </c>
      <c r="BC135">
        <v>5320.817</v>
      </c>
      <c r="BD135">
        <v>5284.1469999999999</v>
      </c>
      <c r="BE135">
        <v>5434.4939999999997</v>
      </c>
      <c r="BF135">
        <v>5702.1850000000004</v>
      </c>
      <c r="BG135">
        <f t="shared" si="2"/>
        <v>132400.70199999999</v>
      </c>
    </row>
    <row r="136" spans="2:59" x14ac:dyDescent="0.3">
      <c r="B136" t="s">
        <v>436</v>
      </c>
      <c r="C136" t="s">
        <v>590</v>
      </c>
      <c r="D136">
        <v>179.68299999999999</v>
      </c>
      <c r="E136">
        <v>201.685</v>
      </c>
      <c r="F136">
        <v>198.018</v>
      </c>
      <c r="G136">
        <v>256.69</v>
      </c>
      <c r="H136">
        <v>267.69099999999997</v>
      </c>
      <c r="I136">
        <v>304.36099999999999</v>
      </c>
      <c r="J136">
        <v>341.03100000000001</v>
      </c>
      <c r="K136">
        <v>436.37299999999999</v>
      </c>
      <c r="L136">
        <v>502.37900000000002</v>
      </c>
      <c r="M136">
        <v>557.38400000000001</v>
      </c>
      <c r="N136">
        <v>693.06299999999999</v>
      </c>
      <c r="O136">
        <v>825.07500000000005</v>
      </c>
      <c r="P136">
        <v>1268.7819999999999</v>
      </c>
      <c r="Q136">
        <v>1345.789</v>
      </c>
      <c r="R136">
        <v>1587.8109999999999</v>
      </c>
      <c r="S136">
        <v>1532.806</v>
      </c>
      <c r="T136">
        <v>1573.143</v>
      </c>
      <c r="U136">
        <v>1580.4770000000001</v>
      </c>
      <c r="V136">
        <v>1675.819</v>
      </c>
      <c r="W136">
        <v>1796.83</v>
      </c>
      <c r="X136">
        <v>1829.8330000000001</v>
      </c>
      <c r="Y136">
        <v>1932.509</v>
      </c>
      <c r="Z136">
        <v>1947.1769999999999</v>
      </c>
      <c r="AA136">
        <v>2009.5160000000001</v>
      </c>
      <c r="AB136">
        <v>2046.1859999999999</v>
      </c>
      <c r="AC136">
        <v>2126.86</v>
      </c>
      <c r="AD136">
        <v>2064.5210000000002</v>
      </c>
      <c r="AE136">
        <v>2335.8789999999999</v>
      </c>
      <c r="AF136">
        <v>2200.1999999999998</v>
      </c>
      <c r="AG136">
        <v>2035.1849999999999</v>
      </c>
      <c r="AH136">
        <v>2141.5279999999998</v>
      </c>
      <c r="AI136">
        <v>2064.5210000000002</v>
      </c>
      <c r="AJ136">
        <v>2053.52</v>
      </c>
      <c r="AK136">
        <v>1994.848</v>
      </c>
      <c r="AL136">
        <v>2181.8649999999998</v>
      </c>
      <c r="AM136">
        <v>2060.8539999999998</v>
      </c>
      <c r="AN136">
        <v>2189.1990000000001</v>
      </c>
      <c r="AO136">
        <v>2577.9009999999998</v>
      </c>
      <c r="AP136">
        <v>2863.9270000000001</v>
      </c>
      <c r="AQ136">
        <v>2445.8890000000001</v>
      </c>
      <c r="AR136">
        <v>2665.9090000000001</v>
      </c>
      <c r="AS136">
        <v>3208.625</v>
      </c>
      <c r="AT136">
        <v>3487.317</v>
      </c>
      <c r="AU136">
        <v>3945.692</v>
      </c>
      <c r="AV136">
        <v>4488.4080000000004</v>
      </c>
      <c r="AW136">
        <v>4385.732</v>
      </c>
      <c r="AX136">
        <v>4308.7250000000004</v>
      </c>
      <c r="AY136">
        <v>6120.223</v>
      </c>
      <c r="AZ136">
        <v>4796.4359999999997</v>
      </c>
      <c r="BA136">
        <v>5093.4629999999997</v>
      </c>
      <c r="BB136">
        <v>4763.433</v>
      </c>
      <c r="BC136">
        <v>5328.1509999999998</v>
      </c>
      <c r="BD136">
        <v>5078.7950000000001</v>
      </c>
      <c r="BE136">
        <v>6186.2290000000003</v>
      </c>
      <c r="BF136">
        <v>6318.241</v>
      </c>
      <c r="BG136">
        <f t="shared" si="2"/>
        <v>130402.18699999999</v>
      </c>
    </row>
    <row r="137" spans="2:59" x14ac:dyDescent="0.3">
      <c r="B137" t="s">
        <v>388</v>
      </c>
      <c r="C137" t="s">
        <v>590</v>
      </c>
      <c r="D137">
        <v>1884.838</v>
      </c>
      <c r="E137">
        <v>2632.9059999999999</v>
      </c>
      <c r="F137">
        <v>1987.5139999999999</v>
      </c>
      <c r="G137">
        <v>1661.1510000000001</v>
      </c>
      <c r="H137">
        <v>2141.5279999999998</v>
      </c>
      <c r="I137">
        <v>2005.8489999999999</v>
      </c>
      <c r="J137">
        <v>2126.86</v>
      </c>
      <c r="K137">
        <v>1873.837</v>
      </c>
      <c r="L137">
        <v>2779.5859999999998</v>
      </c>
      <c r="M137">
        <v>3241.6280000000002</v>
      </c>
      <c r="N137">
        <v>2984.9380000000001</v>
      </c>
      <c r="O137">
        <v>3615.6619999999998</v>
      </c>
      <c r="P137">
        <v>3300.3</v>
      </c>
      <c r="Q137">
        <v>3564.3240000000001</v>
      </c>
      <c r="R137">
        <v>3149.953</v>
      </c>
      <c r="S137">
        <v>2885.9290000000001</v>
      </c>
      <c r="T137">
        <v>2559.5659999999998</v>
      </c>
      <c r="U137">
        <v>2713.58</v>
      </c>
      <c r="V137">
        <v>2874.9279999999999</v>
      </c>
      <c r="W137">
        <v>2643.9070000000002</v>
      </c>
      <c r="X137">
        <v>3208.625</v>
      </c>
      <c r="Y137">
        <v>2489.893</v>
      </c>
      <c r="Z137">
        <v>2541.2310000000002</v>
      </c>
      <c r="AA137">
        <v>1976.5129999999999</v>
      </c>
      <c r="AB137">
        <v>1536.473</v>
      </c>
      <c r="AC137">
        <v>1147.771</v>
      </c>
      <c r="AD137">
        <v>982.75599999999997</v>
      </c>
      <c r="AE137">
        <v>982.75599999999997</v>
      </c>
      <c r="AF137">
        <v>1012.092</v>
      </c>
      <c r="AG137">
        <v>1041.4280000000001</v>
      </c>
      <c r="AH137">
        <v>1023.093</v>
      </c>
      <c r="AI137">
        <v>1023.093</v>
      </c>
      <c r="AJ137">
        <v>1004.758</v>
      </c>
      <c r="AK137">
        <v>1078.098</v>
      </c>
      <c r="AL137">
        <v>1063.43</v>
      </c>
      <c r="AM137">
        <v>1114.768</v>
      </c>
      <c r="AN137">
        <v>1041.4280000000001</v>
      </c>
      <c r="AO137">
        <v>1125.769</v>
      </c>
      <c r="AP137">
        <v>1133.1030000000001</v>
      </c>
      <c r="AQ137">
        <v>1188.1079999999999</v>
      </c>
      <c r="AR137">
        <v>1349.4559999999999</v>
      </c>
      <c r="AS137">
        <v>1580.4770000000001</v>
      </c>
      <c r="AT137">
        <v>1587.8109999999999</v>
      </c>
      <c r="AU137">
        <v>1917.8409999999999</v>
      </c>
      <c r="AV137">
        <v>1921.508</v>
      </c>
      <c r="AW137">
        <v>1822.499</v>
      </c>
      <c r="AX137">
        <v>1980.18</v>
      </c>
      <c r="AY137">
        <v>2262.5390000000002</v>
      </c>
      <c r="AZ137">
        <v>2266.2060000000001</v>
      </c>
      <c r="BA137">
        <v>2530.23</v>
      </c>
      <c r="BB137">
        <v>2735.5819999999999</v>
      </c>
      <c r="BC137">
        <v>3223.2930000000001</v>
      </c>
      <c r="BD137">
        <v>3120.6170000000002</v>
      </c>
      <c r="BE137">
        <v>4019.0320000000002</v>
      </c>
      <c r="BF137">
        <v>8426.7659999999996</v>
      </c>
      <c r="BG137">
        <f t="shared" si="2"/>
        <v>121088.00699999997</v>
      </c>
    </row>
    <row r="138" spans="2:59" x14ac:dyDescent="0.3">
      <c r="B138" t="s">
        <v>402</v>
      </c>
      <c r="C138" t="s">
        <v>590</v>
      </c>
      <c r="D138">
        <v>861.745</v>
      </c>
      <c r="E138">
        <v>887.41399999999999</v>
      </c>
      <c r="F138">
        <v>564.71799999999996</v>
      </c>
      <c r="G138">
        <v>619.72299999999996</v>
      </c>
      <c r="H138">
        <v>1100.0999999999999</v>
      </c>
      <c r="I138">
        <v>1232.1120000000001</v>
      </c>
      <c r="J138">
        <v>1510.8040000000001</v>
      </c>
      <c r="K138">
        <v>1474.134</v>
      </c>
      <c r="L138">
        <v>1840.8340000000001</v>
      </c>
      <c r="M138">
        <v>1558.4749999999999</v>
      </c>
      <c r="N138">
        <v>2394.5509999999999</v>
      </c>
      <c r="O138">
        <v>2420.2199999999998</v>
      </c>
      <c r="P138">
        <v>1705.155</v>
      </c>
      <c r="Q138">
        <v>2599.9029999999998</v>
      </c>
      <c r="R138">
        <v>2783.2530000000002</v>
      </c>
      <c r="S138">
        <v>2530.23</v>
      </c>
      <c r="T138">
        <v>2390.884</v>
      </c>
      <c r="U138">
        <v>2141.5279999999998</v>
      </c>
      <c r="V138">
        <v>1543.807</v>
      </c>
      <c r="W138">
        <v>1642.816</v>
      </c>
      <c r="X138">
        <v>2002.182</v>
      </c>
      <c r="Y138">
        <v>1393.46</v>
      </c>
      <c r="Z138">
        <v>1265.115</v>
      </c>
      <c r="AA138">
        <v>1155.105</v>
      </c>
      <c r="AB138">
        <v>1206.443</v>
      </c>
      <c r="AC138">
        <v>1455.799</v>
      </c>
      <c r="AD138">
        <v>1404.461</v>
      </c>
      <c r="AE138">
        <v>1459.4659999999999</v>
      </c>
      <c r="AF138">
        <v>1507.1369999999999</v>
      </c>
      <c r="AG138">
        <v>1646.4829999999999</v>
      </c>
      <c r="AH138">
        <v>1584.144</v>
      </c>
      <c r="AI138">
        <v>1767.4939999999999</v>
      </c>
      <c r="AJ138">
        <v>1584.144</v>
      </c>
      <c r="AK138">
        <v>1837.1669999999999</v>
      </c>
      <c r="AL138">
        <v>1980.18</v>
      </c>
      <c r="AM138">
        <v>2075.5219999999999</v>
      </c>
      <c r="AN138">
        <v>2196.5329999999999</v>
      </c>
      <c r="AO138">
        <v>1829.8330000000001</v>
      </c>
      <c r="AP138">
        <v>1811.498</v>
      </c>
      <c r="AQ138">
        <v>2057.1869999999999</v>
      </c>
      <c r="AR138">
        <v>2233.203</v>
      </c>
      <c r="AS138">
        <v>1888.5050000000001</v>
      </c>
      <c r="AT138">
        <v>2405.5520000000001</v>
      </c>
      <c r="AU138">
        <v>2739.2489999999998</v>
      </c>
      <c r="AV138">
        <v>2530.23</v>
      </c>
      <c r="AW138">
        <v>2823.59</v>
      </c>
      <c r="AX138">
        <v>2720.9140000000002</v>
      </c>
      <c r="AY138">
        <v>2944.6010000000001</v>
      </c>
      <c r="AZ138">
        <v>2867.5940000000001</v>
      </c>
      <c r="BA138">
        <v>2973.9369999999999</v>
      </c>
      <c r="BB138">
        <v>3542.3220000000001</v>
      </c>
      <c r="BC138">
        <v>3648.665</v>
      </c>
      <c r="BD138">
        <v>3630.33</v>
      </c>
      <c r="BE138">
        <v>4242.7190000000001</v>
      </c>
      <c r="BF138">
        <v>4290.3900000000003</v>
      </c>
      <c r="BG138">
        <f t="shared" si="2"/>
        <v>112503.55999999998</v>
      </c>
    </row>
    <row r="139" spans="2:59" x14ac:dyDescent="0.3">
      <c r="B139" t="s">
        <v>124</v>
      </c>
      <c r="C139" t="s">
        <v>590</v>
      </c>
      <c r="P139">
        <v>22.001999999999999</v>
      </c>
      <c r="Q139">
        <v>51.338000000000001</v>
      </c>
      <c r="R139">
        <v>88.007999999999996</v>
      </c>
      <c r="S139">
        <v>187.017</v>
      </c>
      <c r="T139">
        <v>594.05399999999997</v>
      </c>
      <c r="U139">
        <v>781.07100000000003</v>
      </c>
      <c r="V139">
        <v>832.40899999999999</v>
      </c>
      <c r="W139">
        <v>942.41899999999998</v>
      </c>
      <c r="X139">
        <v>986.423</v>
      </c>
      <c r="Y139">
        <v>1008.425</v>
      </c>
      <c r="Z139">
        <v>1100.0999999999999</v>
      </c>
      <c r="AA139">
        <v>1030.4269999999999</v>
      </c>
      <c r="AB139">
        <v>1045.095</v>
      </c>
      <c r="AC139">
        <v>1158.7719999999999</v>
      </c>
      <c r="AD139">
        <v>1067.097</v>
      </c>
      <c r="AE139">
        <v>1239.4459999999999</v>
      </c>
      <c r="AF139">
        <v>1301.7850000000001</v>
      </c>
      <c r="AG139">
        <v>1430.13</v>
      </c>
      <c r="AH139">
        <v>2702.5790000000002</v>
      </c>
      <c r="AI139">
        <v>2636.5729999999999</v>
      </c>
      <c r="AJ139">
        <v>2779.5859999999998</v>
      </c>
      <c r="AK139">
        <v>3197.6239999999998</v>
      </c>
      <c r="AL139">
        <v>3032.6089999999999</v>
      </c>
      <c r="AM139">
        <v>3047.277</v>
      </c>
      <c r="AN139">
        <v>2757.5839999999998</v>
      </c>
      <c r="AO139">
        <v>2801.5880000000002</v>
      </c>
      <c r="AP139">
        <v>3344.3040000000001</v>
      </c>
      <c r="AQ139">
        <v>3160.9540000000002</v>
      </c>
      <c r="AR139">
        <v>3780.6770000000001</v>
      </c>
      <c r="AS139">
        <v>3850.35</v>
      </c>
      <c r="AT139">
        <v>3978.6950000000002</v>
      </c>
      <c r="AU139">
        <v>3828.348</v>
      </c>
      <c r="AV139">
        <v>3898.0210000000002</v>
      </c>
      <c r="AW139">
        <v>4096.0389999999998</v>
      </c>
      <c r="AX139">
        <v>4136.3760000000002</v>
      </c>
      <c r="AY139">
        <v>4231.7179999999998</v>
      </c>
      <c r="AZ139">
        <v>4506.7430000000004</v>
      </c>
      <c r="BA139">
        <v>3762.3420000000001</v>
      </c>
      <c r="BB139">
        <v>4686.4260000000004</v>
      </c>
      <c r="BC139">
        <v>4176.7129999999997</v>
      </c>
      <c r="BD139">
        <v>4231.7179999999998</v>
      </c>
      <c r="BE139">
        <v>5229.1419999999998</v>
      </c>
      <c r="BF139">
        <v>7033.3059999999996</v>
      </c>
      <c r="BG139">
        <f t="shared" si="2"/>
        <v>109753.31000000001</v>
      </c>
    </row>
    <row r="140" spans="2:59" x14ac:dyDescent="0.3">
      <c r="B140" t="s">
        <v>286</v>
      </c>
      <c r="C140" t="s">
        <v>590</v>
      </c>
      <c r="D140">
        <v>1213.777</v>
      </c>
      <c r="E140">
        <v>1092.7660000000001</v>
      </c>
      <c r="F140">
        <v>1199.1089999999999</v>
      </c>
      <c r="G140">
        <v>1305.452</v>
      </c>
      <c r="H140">
        <v>1309.1189999999999</v>
      </c>
      <c r="I140">
        <v>1397.127</v>
      </c>
      <c r="J140">
        <v>1496.136</v>
      </c>
      <c r="K140">
        <v>1444.798</v>
      </c>
      <c r="L140">
        <v>1595.145</v>
      </c>
      <c r="M140">
        <v>1265.115</v>
      </c>
      <c r="N140">
        <v>1389.7929999999999</v>
      </c>
      <c r="O140">
        <v>1474.134</v>
      </c>
      <c r="P140">
        <v>1485.135</v>
      </c>
      <c r="Q140">
        <v>1752.826</v>
      </c>
      <c r="R140">
        <v>1741.825</v>
      </c>
      <c r="S140">
        <v>1617.1469999999999</v>
      </c>
      <c r="T140">
        <v>1705.155</v>
      </c>
      <c r="U140">
        <v>1906.84</v>
      </c>
      <c r="V140">
        <v>1925.175</v>
      </c>
      <c r="W140">
        <v>1987.5139999999999</v>
      </c>
      <c r="X140">
        <v>1866.5029999999999</v>
      </c>
      <c r="Y140">
        <v>1752.826</v>
      </c>
      <c r="Z140">
        <v>1598.8119999999999</v>
      </c>
      <c r="AA140">
        <v>1547.4739999999999</v>
      </c>
      <c r="AB140">
        <v>1815.165</v>
      </c>
      <c r="AC140">
        <v>1628.1479999999999</v>
      </c>
      <c r="AD140">
        <v>1785.829</v>
      </c>
      <c r="AE140">
        <v>1851.835</v>
      </c>
      <c r="AF140">
        <v>1848.1679999999999</v>
      </c>
      <c r="AG140">
        <v>1903.173</v>
      </c>
      <c r="AH140">
        <v>1998.5150000000001</v>
      </c>
      <c r="AI140">
        <v>1767.4939999999999</v>
      </c>
      <c r="AJ140">
        <v>1818.8320000000001</v>
      </c>
      <c r="AK140">
        <v>1976.5129999999999</v>
      </c>
      <c r="AL140">
        <v>2009.5160000000001</v>
      </c>
      <c r="AM140">
        <v>1947.1769999999999</v>
      </c>
      <c r="AN140">
        <v>2211.201</v>
      </c>
      <c r="AO140">
        <v>2104.8580000000002</v>
      </c>
      <c r="AP140">
        <v>2101.1909999999998</v>
      </c>
      <c r="AQ140">
        <v>2068.1880000000001</v>
      </c>
      <c r="AR140">
        <v>2163.5300000000002</v>
      </c>
      <c r="AS140">
        <v>2101.1909999999998</v>
      </c>
      <c r="AT140">
        <v>2170.864</v>
      </c>
      <c r="AU140">
        <v>2167.1970000000001</v>
      </c>
      <c r="AV140">
        <v>2244.2040000000002</v>
      </c>
      <c r="AW140">
        <v>2229.5360000000001</v>
      </c>
      <c r="AX140">
        <v>2299.2089999999998</v>
      </c>
      <c r="AY140">
        <v>2310.21</v>
      </c>
      <c r="AZ140">
        <v>2119.5259999999998</v>
      </c>
      <c r="BA140">
        <v>2053.52</v>
      </c>
      <c r="BB140">
        <v>1961.845</v>
      </c>
      <c r="BC140">
        <v>1881.171</v>
      </c>
      <c r="BD140">
        <v>1800.4970000000001</v>
      </c>
      <c r="BE140">
        <v>1899.5060000000001</v>
      </c>
      <c r="BF140">
        <v>1983.847</v>
      </c>
      <c r="BG140">
        <f t="shared" si="2"/>
        <v>99291.359000000026</v>
      </c>
    </row>
    <row r="141" spans="2:59" x14ac:dyDescent="0.3">
      <c r="B141" t="s">
        <v>498</v>
      </c>
      <c r="C141" t="s">
        <v>590</v>
      </c>
      <c r="D141">
        <v>432.70600000000002</v>
      </c>
      <c r="E141">
        <v>429.03899999999999</v>
      </c>
      <c r="F141">
        <v>495.04500000000002</v>
      </c>
      <c r="G141">
        <v>531.71500000000003</v>
      </c>
      <c r="H141">
        <v>605.05499999999995</v>
      </c>
      <c r="I141">
        <v>795.73900000000003</v>
      </c>
      <c r="J141">
        <v>1096.433</v>
      </c>
      <c r="K141">
        <v>1334.788</v>
      </c>
      <c r="L141">
        <v>1452.1320000000001</v>
      </c>
      <c r="M141">
        <v>1521.8050000000001</v>
      </c>
      <c r="N141">
        <v>1609.8130000000001</v>
      </c>
      <c r="O141">
        <v>1716.1559999999999</v>
      </c>
      <c r="P141">
        <v>1745.492</v>
      </c>
      <c r="Q141">
        <v>2108.5250000000001</v>
      </c>
      <c r="R141">
        <v>1602.479</v>
      </c>
      <c r="S141">
        <v>2020.5170000000001</v>
      </c>
      <c r="T141">
        <v>1998.5150000000001</v>
      </c>
      <c r="U141">
        <v>1899.5060000000001</v>
      </c>
      <c r="V141">
        <v>2394.5509999999999</v>
      </c>
      <c r="W141">
        <v>2295.5419999999999</v>
      </c>
      <c r="X141">
        <v>2372.549</v>
      </c>
      <c r="Y141">
        <v>2031.518</v>
      </c>
      <c r="Z141">
        <v>1873.837</v>
      </c>
      <c r="AA141">
        <v>1375.125</v>
      </c>
      <c r="AB141">
        <v>1554.808</v>
      </c>
      <c r="AC141">
        <v>1598.8119999999999</v>
      </c>
      <c r="AD141">
        <v>1760.16</v>
      </c>
      <c r="AE141">
        <v>1760.16</v>
      </c>
      <c r="AF141">
        <v>1877.5039999999999</v>
      </c>
      <c r="AG141">
        <v>1855.502</v>
      </c>
      <c r="AH141">
        <v>1771.1610000000001</v>
      </c>
      <c r="AI141">
        <v>2053.52</v>
      </c>
      <c r="AJ141">
        <v>2068.1880000000001</v>
      </c>
      <c r="AK141">
        <v>2042.519</v>
      </c>
      <c r="AL141">
        <v>2046.1859999999999</v>
      </c>
      <c r="AM141">
        <v>2064.5210000000002</v>
      </c>
      <c r="AN141">
        <v>2086.5230000000001</v>
      </c>
      <c r="AO141">
        <v>2108.5250000000001</v>
      </c>
      <c r="AP141">
        <v>2108.5250000000001</v>
      </c>
      <c r="AQ141">
        <v>2126.86</v>
      </c>
      <c r="AR141">
        <v>2196.5329999999999</v>
      </c>
      <c r="AS141">
        <v>2368.8820000000001</v>
      </c>
      <c r="AT141">
        <v>1565.809</v>
      </c>
      <c r="AU141">
        <v>1543.807</v>
      </c>
      <c r="AV141">
        <v>1562.1420000000001</v>
      </c>
      <c r="AW141">
        <v>1595.145</v>
      </c>
      <c r="AX141">
        <v>1745.492</v>
      </c>
      <c r="AY141">
        <v>1763.827</v>
      </c>
      <c r="AZ141">
        <v>1943.51</v>
      </c>
      <c r="BA141">
        <v>2002.182</v>
      </c>
      <c r="BB141">
        <v>2401.8850000000002</v>
      </c>
      <c r="BC141">
        <v>1969.1790000000001</v>
      </c>
      <c r="BD141">
        <v>2258.8719999999998</v>
      </c>
      <c r="BE141">
        <v>1917.8409999999999</v>
      </c>
      <c r="BF141">
        <v>1991.181</v>
      </c>
      <c r="BG141">
        <f t="shared" si="2"/>
        <v>95448.343000000008</v>
      </c>
    </row>
    <row r="142" spans="2:59" x14ac:dyDescent="0.3">
      <c r="B142" t="s">
        <v>78</v>
      </c>
      <c r="C142" t="s">
        <v>590</v>
      </c>
      <c r="AJ142">
        <v>5826.8630000000003</v>
      </c>
      <c r="AK142">
        <v>2555.8989999999999</v>
      </c>
      <c r="AL142">
        <v>2706.2460000000001</v>
      </c>
      <c r="AM142">
        <v>3410.31</v>
      </c>
      <c r="AN142">
        <v>2563.2330000000002</v>
      </c>
      <c r="AO142">
        <v>3234.2939999999999</v>
      </c>
      <c r="AP142">
        <v>3362.6390000000001</v>
      </c>
      <c r="AQ142">
        <v>3014.2739999999999</v>
      </c>
      <c r="AR142">
        <v>3465.3150000000001</v>
      </c>
      <c r="AS142">
        <v>3542.3220000000001</v>
      </c>
      <c r="AT142">
        <v>3043.61</v>
      </c>
      <c r="AU142">
        <v>3428.645</v>
      </c>
      <c r="AV142">
        <v>3644.998</v>
      </c>
      <c r="AW142">
        <v>4352.7290000000003</v>
      </c>
      <c r="AX142">
        <v>4382.0649999999996</v>
      </c>
      <c r="AY142">
        <v>5064.1270000000004</v>
      </c>
      <c r="AZ142">
        <v>5559.1719999999996</v>
      </c>
      <c r="BA142">
        <v>4360.0630000000001</v>
      </c>
      <c r="BB142">
        <v>4217.05</v>
      </c>
      <c r="BC142">
        <v>4917.4470000000001</v>
      </c>
      <c r="BD142">
        <v>5694.8509999999997</v>
      </c>
      <c r="BE142">
        <v>5496.8329999999996</v>
      </c>
      <c r="BF142">
        <v>5529.8360000000002</v>
      </c>
      <c r="BG142">
        <f t="shared" si="2"/>
        <v>93372.820999999996</v>
      </c>
    </row>
    <row r="143" spans="2:59" x14ac:dyDescent="0.3">
      <c r="B143" t="s">
        <v>414</v>
      </c>
      <c r="C143" t="s">
        <v>590</v>
      </c>
      <c r="D143">
        <v>80.674000000000007</v>
      </c>
      <c r="E143">
        <v>80.674000000000007</v>
      </c>
      <c r="F143">
        <v>88.007999999999996</v>
      </c>
      <c r="G143">
        <v>99.009</v>
      </c>
      <c r="H143">
        <v>150.34700000000001</v>
      </c>
      <c r="I143">
        <v>179.68299999999999</v>
      </c>
      <c r="J143">
        <v>190.684</v>
      </c>
      <c r="K143">
        <v>212.68600000000001</v>
      </c>
      <c r="L143">
        <v>253.023</v>
      </c>
      <c r="M143">
        <v>399.70299999999997</v>
      </c>
      <c r="N143">
        <v>227.35400000000001</v>
      </c>
      <c r="O143">
        <v>198.018</v>
      </c>
      <c r="P143">
        <v>267.69099999999997</v>
      </c>
      <c r="Q143">
        <v>421.70499999999998</v>
      </c>
      <c r="R143">
        <v>425.37200000000001</v>
      </c>
      <c r="S143">
        <v>352.03199999999998</v>
      </c>
      <c r="T143">
        <v>282.35899999999998</v>
      </c>
      <c r="U143">
        <v>337.36399999999998</v>
      </c>
      <c r="V143">
        <v>330.03</v>
      </c>
      <c r="W143">
        <v>513.38</v>
      </c>
      <c r="X143">
        <v>542.71600000000001</v>
      </c>
      <c r="Y143">
        <v>454.70800000000003</v>
      </c>
      <c r="Z143">
        <v>443.70699999999999</v>
      </c>
      <c r="AA143">
        <v>495.04500000000002</v>
      </c>
      <c r="AB143">
        <v>704.06399999999996</v>
      </c>
      <c r="AC143">
        <v>678.39499999999998</v>
      </c>
      <c r="AD143">
        <v>704.06399999999996</v>
      </c>
      <c r="AE143">
        <v>872.74599999999998</v>
      </c>
      <c r="AF143">
        <v>993.75699999999995</v>
      </c>
      <c r="AG143">
        <v>913.08299999999997</v>
      </c>
      <c r="AH143">
        <v>634.39099999999996</v>
      </c>
      <c r="AI143">
        <v>960.75400000000002</v>
      </c>
      <c r="AJ143">
        <v>1331.1210000000001</v>
      </c>
      <c r="AK143">
        <v>1466.8</v>
      </c>
      <c r="AL143">
        <v>1697.8209999999999</v>
      </c>
      <c r="AM143">
        <v>2035.1849999999999</v>
      </c>
      <c r="AN143">
        <v>2486.2260000000001</v>
      </c>
      <c r="AO143">
        <v>2783.2530000000002</v>
      </c>
      <c r="AP143">
        <v>2251.538</v>
      </c>
      <c r="AQ143">
        <v>3219.6260000000002</v>
      </c>
      <c r="AR143">
        <v>3069.279</v>
      </c>
      <c r="AS143">
        <v>3267.297</v>
      </c>
      <c r="AT143">
        <v>2625.5720000000001</v>
      </c>
      <c r="AU143">
        <v>2841.9250000000002</v>
      </c>
      <c r="AV143">
        <v>2669.576</v>
      </c>
      <c r="AW143">
        <v>3083.9470000000001</v>
      </c>
      <c r="AX143">
        <v>2563.2330000000002</v>
      </c>
      <c r="AY143">
        <v>2614.5709999999999</v>
      </c>
      <c r="AZ143">
        <v>3421.3110000000001</v>
      </c>
      <c r="BA143">
        <v>4334.3940000000002</v>
      </c>
      <c r="BB143">
        <v>5056.7929999999997</v>
      </c>
      <c r="BC143">
        <v>5533.5029999999997</v>
      </c>
      <c r="BD143">
        <v>5856.1989999999996</v>
      </c>
      <c r="BE143">
        <v>6637.27</v>
      </c>
      <c r="BF143">
        <v>8030.73</v>
      </c>
      <c r="BG143">
        <f t="shared" si="2"/>
        <v>92364.396000000008</v>
      </c>
    </row>
    <row r="144" spans="2:59" x14ac:dyDescent="0.3">
      <c r="B144" t="s">
        <v>392</v>
      </c>
      <c r="C144" t="s">
        <v>590</v>
      </c>
      <c r="D144">
        <v>179.68299999999999</v>
      </c>
      <c r="E144">
        <v>187.017</v>
      </c>
      <c r="F144">
        <v>253.023</v>
      </c>
      <c r="G144">
        <v>209.01900000000001</v>
      </c>
      <c r="H144">
        <v>308.02800000000002</v>
      </c>
      <c r="I144">
        <v>304.36099999999999</v>
      </c>
      <c r="J144">
        <v>275.02499999999998</v>
      </c>
      <c r="K144">
        <v>498.71199999999999</v>
      </c>
      <c r="L144">
        <v>638.05799999999999</v>
      </c>
      <c r="M144">
        <v>572.05200000000002</v>
      </c>
      <c r="N144">
        <v>498.71199999999999</v>
      </c>
      <c r="O144">
        <v>396.036</v>
      </c>
      <c r="P144">
        <v>689.39599999999996</v>
      </c>
      <c r="Q144">
        <v>678.39499999999998</v>
      </c>
      <c r="R144">
        <v>693.06299999999999</v>
      </c>
      <c r="S144">
        <v>590.38699999999994</v>
      </c>
      <c r="T144">
        <v>619.72299999999996</v>
      </c>
      <c r="U144">
        <v>641.72500000000002</v>
      </c>
      <c r="V144">
        <v>630.72400000000005</v>
      </c>
      <c r="W144">
        <v>660.06</v>
      </c>
      <c r="X144">
        <v>590.38699999999994</v>
      </c>
      <c r="Y144">
        <v>542.71600000000001</v>
      </c>
      <c r="Z144">
        <v>502.37900000000002</v>
      </c>
      <c r="AA144">
        <v>597.721</v>
      </c>
      <c r="AB144">
        <v>627.05700000000002</v>
      </c>
      <c r="AC144">
        <v>707.73099999999999</v>
      </c>
      <c r="AD144">
        <v>799.40599999999995</v>
      </c>
      <c r="AE144">
        <v>931.41800000000001</v>
      </c>
      <c r="AF144">
        <v>854.41099999999994</v>
      </c>
      <c r="AG144">
        <v>1052.4290000000001</v>
      </c>
      <c r="AH144">
        <v>1463.133</v>
      </c>
      <c r="AI144">
        <v>1521.8050000000001</v>
      </c>
      <c r="AJ144">
        <v>1708.8219999999999</v>
      </c>
      <c r="AK144">
        <v>1774.828</v>
      </c>
      <c r="AL144">
        <v>1624.481</v>
      </c>
      <c r="AM144">
        <v>1829.8330000000001</v>
      </c>
      <c r="AN144">
        <v>1950.8440000000001</v>
      </c>
      <c r="AO144">
        <v>1998.5150000000001</v>
      </c>
      <c r="AP144">
        <v>2170.864</v>
      </c>
      <c r="AQ144">
        <v>2427.5540000000001</v>
      </c>
      <c r="AR144">
        <v>2691.578</v>
      </c>
      <c r="AS144">
        <v>2863.9270000000001</v>
      </c>
      <c r="AT144">
        <v>2885.9290000000001</v>
      </c>
      <c r="AU144">
        <v>3061.9450000000002</v>
      </c>
      <c r="AV144">
        <v>3091.2809999999999</v>
      </c>
      <c r="AW144">
        <v>3296.6329999999998</v>
      </c>
      <c r="AX144">
        <v>3630.33</v>
      </c>
      <c r="AY144">
        <v>3689.002</v>
      </c>
      <c r="AZ144">
        <v>3769.6759999999999</v>
      </c>
      <c r="BA144">
        <v>3711.0039999999999</v>
      </c>
      <c r="BB144">
        <v>3916.3560000000002</v>
      </c>
      <c r="BC144">
        <v>3920.0230000000001</v>
      </c>
      <c r="BD144">
        <v>3967.694</v>
      </c>
      <c r="BE144">
        <v>4070.37</v>
      </c>
      <c r="BF144">
        <v>4228.0510000000004</v>
      </c>
      <c r="BG144">
        <f t="shared" si="2"/>
        <v>87993.332000000009</v>
      </c>
    </row>
    <row r="145" spans="2:59" x14ac:dyDescent="0.3">
      <c r="B145" t="s">
        <v>376</v>
      </c>
      <c r="C145" t="s">
        <v>590</v>
      </c>
      <c r="D145">
        <v>341.03100000000001</v>
      </c>
      <c r="E145">
        <v>293.36</v>
      </c>
      <c r="F145">
        <v>330.03</v>
      </c>
      <c r="G145">
        <v>410.70400000000001</v>
      </c>
      <c r="H145">
        <v>498.71199999999999</v>
      </c>
      <c r="I145">
        <v>473.04300000000001</v>
      </c>
      <c r="J145">
        <v>414.37099999999998</v>
      </c>
      <c r="K145">
        <v>520.71400000000006</v>
      </c>
      <c r="L145">
        <v>638.05799999999999</v>
      </c>
      <c r="M145">
        <v>652.726</v>
      </c>
      <c r="N145">
        <v>663.72699999999998</v>
      </c>
      <c r="O145">
        <v>660.06</v>
      </c>
      <c r="P145">
        <v>839.74300000000005</v>
      </c>
      <c r="Q145">
        <v>806.74</v>
      </c>
      <c r="R145">
        <v>744.40099999999995</v>
      </c>
      <c r="S145">
        <v>667.39400000000001</v>
      </c>
      <c r="T145">
        <v>762.73599999999999</v>
      </c>
      <c r="U145">
        <v>803.07299999999998</v>
      </c>
      <c r="V145">
        <v>935.08500000000004</v>
      </c>
      <c r="W145">
        <v>905.74900000000002</v>
      </c>
      <c r="X145">
        <v>1023.093</v>
      </c>
      <c r="Y145">
        <v>1144.104</v>
      </c>
      <c r="Z145">
        <v>1312.7860000000001</v>
      </c>
      <c r="AA145">
        <v>997.42399999999998</v>
      </c>
      <c r="AB145">
        <v>1364.124</v>
      </c>
      <c r="AC145">
        <v>1199.1089999999999</v>
      </c>
      <c r="AD145">
        <v>1485.135</v>
      </c>
      <c r="AE145">
        <v>1855.502</v>
      </c>
      <c r="AF145">
        <v>2013.183</v>
      </c>
      <c r="AG145">
        <v>2170.864</v>
      </c>
      <c r="AH145">
        <v>2159.8629999999998</v>
      </c>
      <c r="AI145">
        <v>2057.1869999999999</v>
      </c>
      <c r="AJ145">
        <v>2024.184</v>
      </c>
      <c r="AK145">
        <v>2651.241</v>
      </c>
      <c r="AL145">
        <v>2420.2199999999998</v>
      </c>
      <c r="AM145">
        <v>2123.1930000000002</v>
      </c>
      <c r="AN145">
        <v>2240.5369999999998</v>
      </c>
      <c r="AO145">
        <v>2519.2289999999998</v>
      </c>
      <c r="AP145">
        <v>2145.1950000000002</v>
      </c>
      <c r="AQ145">
        <v>2346.88</v>
      </c>
      <c r="AR145">
        <v>2064.5210000000002</v>
      </c>
      <c r="AS145">
        <v>2486.2260000000001</v>
      </c>
      <c r="AT145">
        <v>2299.2089999999998</v>
      </c>
      <c r="AU145">
        <v>2581.5680000000002</v>
      </c>
      <c r="AV145">
        <v>2574.2339999999999</v>
      </c>
      <c r="AW145">
        <v>2698.9119999999998</v>
      </c>
      <c r="AX145">
        <v>2574.2339999999999</v>
      </c>
      <c r="AY145">
        <v>2724.5810000000001</v>
      </c>
      <c r="AZ145">
        <v>2559.5659999999998</v>
      </c>
      <c r="BA145">
        <v>2398.2179999999998</v>
      </c>
      <c r="BB145">
        <v>2559.5659999999998</v>
      </c>
      <c r="BC145">
        <v>2541.2310000000002</v>
      </c>
      <c r="BD145">
        <v>2680.5770000000002</v>
      </c>
      <c r="BE145">
        <v>2339.5459999999998</v>
      </c>
      <c r="BF145">
        <v>2346.88</v>
      </c>
      <c r="BG145">
        <f t="shared" si="2"/>
        <v>87043.579000000027</v>
      </c>
    </row>
    <row r="146" spans="2:59" x14ac:dyDescent="0.3">
      <c r="B146" t="s">
        <v>452</v>
      </c>
      <c r="C146" t="s">
        <v>590</v>
      </c>
      <c r="D146">
        <v>325.58077844263806</v>
      </c>
      <c r="E146">
        <v>349.87785146074532</v>
      </c>
      <c r="F146">
        <v>434.98327478903468</v>
      </c>
      <c r="G146">
        <v>456.09896773995877</v>
      </c>
      <c r="H146">
        <v>713.71042174123181</v>
      </c>
      <c r="I146">
        <v>625.00065180729314</v>
      </c>
      <c r="J146">
        <v>629.03291407701784</v>
      </c>
      <c r="K146">
        <v>721.77494628068075</v>
      </c>
      <c r="L146">
        <v>766.12983124764992</v>
      </c>
      <c r="M146">
        <v>838.71055210269037</v>
      </c>
      <c r="N146">
        <v>967.7429447338734</v>
      </c>
      <c r="O146">
        <v>1092.7430750953322</v>
      </c>
      <c r="P146">
        <v>1133.0656977925769</v>
      </c>
      <c r="Q146">
        <v>1221.7754677265154</v>
      </c>
      <c r="R146">
        <v>1298.3884508512804</v>
      </c>
      <c r="S146">
        <v>1274.1948772329333</v>
      </c>
      <c r="T146">
        <v>1008.0655674311182</v>
      </c>
      <c r="U146">
        <v>1459.6789416402589</v>
      </c>
      <c r="V146">
        <v>1342.7433358182495</v>
      </c>
      <c r="W146">
        <v>1552.4209738439222</v>
      </c>
      <c r="X146">
        <v>1552.4209738439226</v>
      </c>
      <c r="Y146">
        <v>1903.2277913099517</v>
      </c>
      <c r="Z146">
        <v>1625.0016946989633</v>
      </c>
      <c r="AA146">
        <v>1516.130613416402</v>
      </c>
      <c r="AB146">
        <v>1370.9691717063208</v>
      </c>
      <c r="AC146">
        <v>1451.6144171008107</v>
      </c>
      <c r="AD146">
        <v>1451.6144171008107</v>
      </c>
      <c r="AE146">
        <v>1314.5174999301787</v>
      </c>
      <c r="AF146">
        <v>1455.6466793705354</v>
      </c>
      <c r="AG146">
        <v>1596.7758588108918</v>
      </c>
      <c r="AH146">
        <v>1745.9695627906974</v>
      </c>
      <c r="AI146">
        <v>1621.2574511627904</v>
      </c>
      <c r="AJ146">
        <v>1675.8189999999995</v>
      </c>
      <c r="AK146">
        <v>1697.8209999999995</v>
      </c>
      <c r="AL146">
        <v>1705.155</v>
      </c>
      <c r="AM146">
        <v>1734.4909999999998</v>
      </c>
      <c r="AN146">
        <v>1800.4969999999996</v>
      </c>
      <c r="AO146">
        <v>1796.83</v>
      </c>
      <c r="AP146">
        <v>1774.8279999999997</v>
      </c>
      <c r="AQ146">
        <v>1811.4979999999998</v>
      </c>
      <c r="AR146">
        <v>1888.5050000000001</v>
      </c>
      <c r="AS146">
        <v>2152.529</v>
      </c>
      <c r="AT146">
        <v>1987.5139999999999</v>
      </c>
      <c r="AU146">
        <v>2163.5300000000002</v>
      </c>
      <c r="AV146">
        <v>2438.5549999999998</v>
      </c>
      <c r="AW146">
        <v>2192.866</v>
      </c>
      <c r="AX146">
        <v>2321.2109999999998</v>
      </c>
      <c r="AY146">
        <v>2328.5450000000001</v>
      </c>
      <c r="AZ146">
        <v>2057.1870000000004</v>
      </c>
      <c r="BA146">
        <v>2027.8509999999999</v>
      </c>
      <c r="BB146">
        <v>2427.5540000000001</v>
      </c>
      <c r="BC146">
        <v>2310.21</v>
      </c>
      <c r="BD146">
        <v>2280.8739999999998</v>
      </c>
      <c r="BE146">
        <v>2390.884</v>
      </c>
      <c r="BF146">
        <v>2478.8919999999998</v>
      </c>
      <c r="BG146">
        <f t="shared" si="2"/>
        <v>84260.511653097288</v>
      </c>
    </row>
    <row r="147" spans="2:59" x14ac:dyDescent="0.3">
      <c r="B147" t="s">
        <v>304</v>
      </c>
      <c r="C147" t="s">
        <v>590</v>
      </c>
      <c r="D147">
        <v>234.68799999999999</v>
      </c>
      <c r="E147">
        <v>286.02600000000001</v>
      </c>
      <c r="F147">
        <v>308.02800000000002</v>
      </c>
      <c r="G147">
        <v>388.702</v>
      </c>
      <c r="H147">
        <v>341.03100000000001</v>
      </c>
      <c r="I147">
        <v>403.37</v>
      </c>
      <c r="J147">
        <v>469.37599999999998</v>
      </c>
      <c r="K147">
        <v>418.03800000000001</v>
      </c>
      <c r="L147">
        <v>491.37799999999999</v>
      </c>
      <c r="M147">
        <v>1345.789</v>
      </c>
      <c r="N147">
        <v>1173.44</v>
      </c>
      <c r="O147">
        <v>249.35599999999999</v>
      </c>
      <c r="P147">
        <v>117.34399999999999</v>
      </c>
      <c r="Q147">
        <v>128.345</v>
      </c>
      <c r="R147">
        <v>73.34</v>
      </c>
      <c r="S147">
        <v>73.34</v>
      </c>
      <c r="T147">
        <v>73.34</v>
      </c>
      <c r="U147">
        <v>73.34</v>
      </c>
      <c r="V147">
        <v>51.338000000000001</v>
      </c>
      <c r="W147">
        <v>29.335999999999999</v>
      </c>
      <c r="X147">
        <v>286.02600000000001</v>
      </c>
      <c r="Y147">
        <v>300.69400000000002</v>
      </c>
      <c r="Z147">
        <v>337.36399999999998</v>
      </c>
      <c r="AA147">
        <v>366.7</v>
      </c>
      <c r="AB147">
        <v>410.70400000000001</v>
      </c>
      <c r="AC147">
        <v>418.03800000000001</v>
      </c>
      <c r="AD147">
        <v>432.70600000000002</v>
      </c>
      <c r="AE147">
        <v>436.37299999999999</v>
      </c>
      <c r="AF147">
        <v>451.041</v>
      </c>
      <c r="AG147">
        <v>451.041</v>
      </c>
      <c r="AH147">
        <v>1261.4480000000001</v>
      </c>
      <c r="AI147">
        <v>1305.452</v>
      </c>
      <c r="AJ147">
        <v>1349.4559999999999</v>
      </c>
      <c r="AK147">
        <v>1386.126</v>
      </c>
      <c r="AL147">
        <v>1477.8009999999999</v>
      </c>
      <c r="AM147">
        <v>1551.1410000000001</v>
      </c>
      <c r="AN147">
        <v>1617.1469999999999</v>
      </c>
      <c r="AO147">
        <v>1540.14</v>
      </c>
      <c r="AP147">
        <v>1950.8440000000001</v>
      </c>
      <c r="AQ147">
        <v>1895.8389999999999</v>
      </c>
      <c r="AR147">
        <v>1976.5129999999999</v>
      </c>
      <c r="AS147">
        <v>2251.538</v>
      </c>
      <c r="AT147">
        <v>2207.5340000000001</v>
      </c>
      <c r="AU147">
        <v>2379.8829999999998</v>
      </c>
      <c r="AV147">
        <v>2445.8890000000001</v>
      </c>
      <c r="AW147">
        <v>2775.9189999999999</v>
      </c>
      <c r="AX147">
        <v>2999.6060000000002</v>
      </c>
      <c r="AY147">
        <v>3465.3150000000001</v>
      </c>
      <c r="AZ147">
        <v>3898.0210000000002</v>
      </c>
      <c r="BA147">
        <v>4653.4229999999998</v>
      </c>
      <c r="BB147">
        <v>5012.7889999999998</v>
      </c>
      <c r="BC147">
        <v>5207.1400000000003</v>
      </c>
      <c r="BD147">
        <v>5456.4960000000001</v>
      </c>
      <c r="BE147">
        <v>5603.1760000000004</v>
      </c>
      <c r="BF147">
        <v>6684.9409999999998</v>
      </c>
      <c r="BG147">
        <f t="shared" si="2"/>
        <v>82973.209000000017</v>
      </c>
    </row>
    <row r="148" spans="2:59" x14ac:dyDescent="0.3">
      <c r="B148" t="s">
        <v>94</v>
      </c>
      <c r="C148" t="s">
        <v>590</v>
      </c>
      <c r="D148">
        <v>161.34800000000001</v>
      </c>
      <c r="E148">
        <v>128.345</v>
      </c>
      <c r="F148">
        <v>135.679</v>
      </c>
      <c r="G148">
        <v>121.011</v>
      </c>
      <c r="H148">
        <v>143.01300000000001</v>
      </c>
      <c r="I148">
        <v>150.34700000000001</v>
      </c>
      <c r="J148">
        <v>113.67700000000001</v>
      </c>
      <c r="K148">
        <v>143.01300000000001</v>
      </c>
      <c r="L148">
        <v>154.01400000000001</v>
      </c>
      <c r="M148">
        <v>201.685</v>
      </c>
      <c r="N148">
        <v>282.35899999999998</v>
      </c>
      <c r="O148">
        <v>293.36</v>
      </c>
      <c r="P148">
        <v>388.702</v>
      </c>
      <c r="Q148">
        <v>381.36799999999999</v>
      </c>
      <c r="R148">
        <v>407.03699999999998</v>
      </c>
      <c r="S148">
        <v>443.70699999999999</v>
      </c>
      <c r="T148">
        <v>260.35700000000003</v>
      </c>
      <c r="U148">
        <v>297.02699999999999</v>
      </c>
      <c r="V148">
        <v>363.03300000000002</v>
      </c>
      <c r="W148">
        <v>366.7</v>
      </c>
      <c r="X148">
        <v>517.04700000000003</v>
      </c>
      <c r="Y148">
        <v>429.03899999999999</v>
      </c>
      <c r="Z148">
        <v>491.37799999999999</v>
      </c>
      <c r="AA148">
        <v>454.70800000000003</v>
      </c>
      <c r="AB148">
        <v>502.37900000000002</v>
      </c>
      <c r="AC148">
        <v>744.40099999999995</v>
      </c>
      <c r="AD148">
        <v>685.72900000000004</v>
      </c>
      <c r="AE148">
        <v>539.04899999999998</v>
      </c>
      <c r="AF148">
        <v>553.71699999999998</v>
      </c>
      <c r="AG148">
        <v>630.72400000000005</v>
      </c>
      <c r="AH148">
        <v>707.73099999999999</v>
      </c>
      <c r="AI148">
        <v>821.40800000000002</v>
      </c>
      <c r="AJ148">
        <v>898.41499999999996</v>
      </c>
      <c r="AK148">
        <v>1133.1030000000001</v>
      </c>
      <c r="AL148">
        <v>1265.115</v>
      </c>
      <c r="AM148">
        <v>1327.454</v>
      </c>
      <c r="AN148">
        <v>1265.115</v>
      </c>
      <c r="AO148">
        <v>1217.444</v>
      </c>
      <c r="AP148">
        <v>1213.777</v>
      </c>
      <c r="AQ148">
        <v>1562.1420000000001</v>
      </c>
      <c r="AR148">
        <v>1598.8119999999999</v>
      </c>
      <c r="AS148">
        <v>1815.165</v>
      </c>
      <c r="AT148">
        <v>2079.1889999999999</v>
      </c>
      <c r="AU148">
        <v>2354.2139999999999</v>
      </c>
      <c r="AV148">
        <v>2508.2280000000001</v>
      </c>
      <c r="AW148">
        <v>2394.5509999999999</v>
      </c>
      <c r="AX148">
        <v>3872.3519999999999</v>
      </c>
      <c r="AY148">
        <v>4495.7420000000002</v>
      </c>
      <c r="AZ148">
        <v>4411.4009999999998</v>
      </c>
      <c r="BA148">
        <v>4660.7569999999996</v>
      </c>
      <c r="BB148">
        <v>5089.7960000000003</v>
      </c>
      <c r="BC148">
        <v>5295.1480000000001</v>
      </c>
      <c r="BD148">
        <v>5471.1639999999998</v>
      </c>
      <c r="BE148">
        <v>5812.1949999999997</v>
      </c>
      <c r="BF148">
        <v>6318.241</v>
      </c>
      <c r="BG148">
        <f t="shared" si="2"/>
        <v>80072.611999999979</v>
      </c>
    </row>
    <row r="149" spans="2:59" x14ac:dyDescent="0.3">
      <c r="B149" t="s">
        <v>246</v>
      </c>
      <c r="C149" t="s">
        <v>590</v>
      </c>
      <c r="D149">
        <v>660.06</v>
      </c>
      <c r="E149">
        <v>737.06700000000001</v>
      </c>
      <c r="F149">
        <v>678.39499999999998</v>
      </c>
      <c r="G149">
        <v>616.05600000000004</v>
      </c>
      <c r="H149">
        <v>649.05899999999997</v>
      </c>
      <c r="I149">
        <v>1078.098</v>
      </c>
      <c r="J149">
        <v>1180.7739999999999</v>
      </c>
      <c r="K149">
        <v>1323.787</v>
      </c>
      <c r="L149">
        <v>1331.1210000000001</v>
      </c>
      <c r="M149">
        <v>1367.7909999999999</v>
      </c>
      <c r="N149">
        <v>1580.4770000000001</v>
      </c>
      <c r="O149">
        <v>1499.8030000000001</v>
      </c>
      <c r="P149">
        <v>1562.1420000000001</v>
      </c>
      <c r="Q149">
        <v>1804.164</v>
      </c>
      <c r="R149">
        <v>1554.808</v>
      </c>
      <c r="S149">
        <v>1826.1659999999999</v>
      </c>
      <c r="T149">
        <v>1752.826</v>
      </c>
      <c r="U149">
        <v>1899.5060000000001</v>
      </c>
      <c r="V149">
        <v>2057.1869999999999</v>
      </c>
      <c r="W149">
        <v>1521.8050000000001</v>
      </c>
      <c r="X149">
        <v>1789.4960000000001</v>
      </c>
      <c r="Y149">
        <v>1800.4970000000001</v>
      </c>
      <c r="Z149">
        <v>1404.461</v>
      </c>
      <c r="AA149">
        <v>1246.78</v>
      </c>
      <c r="AB149">
        <v>1404.461</v>
      </c>
      <c r="AC149">
        <v>1419.1289999999999</v>
      </c>
      <c r="AD149">
        <v>1045.095</v>
      </c>
      <c r="AE149">
        <v>1309.1189999999999</v>
      </c>
      <c r="AF149">
        <v>1404.461</v>
      </c>
      <c r="AG149">
        <v>1184.441</v>
      </c>
      <c r="AH149">
        <v>1133.1030000000001</v>
      </c>
      <c r="AI149">
        <v>1114.768</v>
      </c>
      <c r="AJ149">
        <v>1045.095</v>
      </c>
      <c r="AK149">
        <v>1045.095</v>
      </c>
      <c r="AL149">
        <v>1386.126</v>
      </c>
      <c r="AM149">
        <v>1463.133</v>
      </c>
      <c r="AN149">
        <v>1518.1379999999999</v>
      </c>
      <c r="AO149">
        <v>1591.4780000000001</v>
      </c>
      <c r="AP149">
        <v>1657.4839999999999</v>
      </c>
      <c r="AQ149">
        <v>1679.4860000000001</v>
      </c>
      <c r="AR149">
        <v>1609.8130000000001</v>
      </c>
      <c r="AS149">
        <v>1595.145</v>
      </c>
      <c r="AT149">
        <v>1580.4770000000001</v>
      </c>
      <c r="AU149">
        <v>1565.809</v>
      </c>
      <c r="AV149">
        <v>1628.1479999999999</v>
      </c>
      <c r="AW149">
        <v>1437.4639999999999</v>
      </c>
      <c r="AX149">
        <v>1290.7840000000001</v>
      </c>
      <c r="AY149">
        <v>1562.1420000000001</v>
      </c>
      <c r="AZ149">
        <v>1558.4749999999999</v>
      </c>
      <c r="BA149">
        <v>1565.809</v>
      </c>
      <c r="BB149">
        <v>1719.8230000000001</v>
      </c>
      <c r="BC149">
        <v>1782.162</v>
      </c>
      <c r="BD149">
        <v>1994.848</v>
      </c>
      <c r="BE149">
        <v>1936.1759999999999</v>
      </c>
      <c r="BF149">
        <v>2009.5160000000001</v>
      </c>
      <c r="BG149">
        <f t="shared" si="2"/>
        <v>79159.52900000001</v>
      </c>
    </row>
    <row r="150" spans="2:59" x14ac:dyDescent="0.3">
      <c r="B150" t="s">
        <v>552</v>
      </c>
      <c r="C150" t="s">
        <v>590</v>
      </c>
      <c r="D150">
        <v>421.70499999999998</v>
      </c>
      <c r="E150">
        <v>407.03699999999998</v>
      </c>
      <c r="F150">
        <v>429.03899999999999</v>
      </c>
      <c r="G150">
        <v>432.70600000000002</v>
      </c>
      <c r="H150">
        <v>491.37799999999999</v>
      </c>
      <c r="I150">
        <v>627.05700000000002</v>
      </c>
      <c r="J150">
        <v>733.4</v>
      </c>
      <c r="K150">
        <v>810.40700000000004</v>
      </c>
      <c r="L150">
        <v>982.75599999999997</v>
      </c>
      <c r="M150">
        <v>1177.107</v>
      </c>
      <c r="N150">
        <v>1444.798</v>
      </c>
      <c r="O150">
        <v>1441.1310000000001</v>
      </c>
      <c r="P150">
        <v>1382.4590000000001</v>
      </c>
      <c r="Q150">
        <v>1180.7739999999999</v>
      </c>
      <c r="R150">
        <v>1195.442</v>
      </c>
      <c r="S150">
        <v>1133.1030000000001</v>
      </c>
      <c r="T150">
        <v>990.09</v>
      </c>
      <c r="U150">
        <v>806.74</v>
      </c>
      <c r="V150">
        <v>700.39700000000005</v>
      </c>
      <c r="W150">
        <v>674.72799999999995</v>
      </c>
      <c r="X150">
        <v>627.05700000000002</v>
      </c>
      <c r="Y150">
        <v>528.048</v>
      </c>
      <c r="Z150">
        <v>546.38300000000004</v>
      </c>
      <c r="AA150">
        <v>616.05600000000004</v>
      </c>
      <c r="AB150">
        <v>583.053</v>
      </c>
      <c r="AC150">
        <v>619.72299999999996</v>
      </c>
      <c r="AD150">
        <v>704.06399999999996</v>
      </c>
      <c r="AE150">
        <v>770.07</v>
      </c>
      <c r="AF150">
        <v>865.41200000000003</v>
      </c>
      <c r="AG150">
        <v>803.07299999999998</v>
      </c>
      <c r="AH150">
        <v>759.06899999999996</v>
      </c>
      <c r="AI150">
        <v>781.07100000000003</v>
      </c>
      <c r="AJ150">
        <v>788.40499999999997</v>
      </c>
      <c r="AK150">
        <v>781.07100000000003</v>
      </c>
      <c r="AL150">
        <v>707.73099999999999</v>
      </c>
      <c r="AM150">
        <v>938.75199999999995</v>
      </c>
      <c r="AN150">
        <v>1059.7629999999999</v>
      </c>
      <c r="AO150">
        <v>1107.434</v>
      </c>
      <c r="AP150">
        <v>1265.115</v>
      </c>
      <c r="AQ150">
        <v>1312.7860000000001</v>
      </c>
      <c r="AR150">
        <v>1430.13</v>
      </c>
      <c r="AS150">
        <v>1510.8040000000001</v>
      </c>
      <c r="AT150">
        <v>1558.4749999999999</v>
      </c>
      <c r="AU150">
        <v>1598.8119999999999</v>
      </c>
      <c r="AV150">
        <v>1738.1579999999999</v>
      </c>
      <c r="AW150">
        <v>2170.864</v>
      </c>
      <c r="AX150">
        <v>2537.5639999999999</v>
      </c>
      <c r="AY150">
        <v>2889.596</v>
      </c>
      <c r="AZ150">
        <v>3190.29</v>
      </c>
      <c r="BA150">
        <v>3380.9740000000002</v>
      </c>
      <c r="BB150">
        <v>3920.0230000000001</v>
      </c>
      <c r="BC150">
        <v>4264.7209999999995</v>
      </c>
      <c r="BD150">
        <v>4070.37</v>
      </c>
      <c r="BE150">
        <v>4869.7759999999998</v>
      </c>
      <c r="BF150">
        <v>5229.1419999999998</v>
      </c>
      <c r="BG150">
        <f t="shared" si="2"/>
        <v>77986.088999999978</v>
      </c>
    </row>
    <row r="151" spans="2:59" x14ac:dyDescent="0.3">
      <c r="B151" t="s">
        <v>234</v>
      </c>
      <c r="C151" t="s">
        <v>590</v>
      </c>
      <c r="D151">
        <v>22.001999999999999</v>
      </c>
      <c r="E151">
        <v>22.001999999999999</v>
      </c>
      <c r="F151">
        <v>22.001999999999999</v>
      </c>
      <c r="G151">
        <v>25.669</v>
      </c>
      <c r="H151">
        <v>25.669</v>
      </c>
      <c r="I151">
        <v>29.335999999999999</v>
      </c>
      <c r="J151">
        <v>25.669</v>
      </c>
      <c r="K151">
        <v>25.669</v>
      </c>
      <c r="L151">
        <v>29.335999999999999</v>
      </c>
      <c r="M151">
        <v>44.003999999999998</v>
      </c>
      <c r="N151">
        <v>36.67</v>
      </c>
      <c r="O151">
        <v>66.006</v>
      </c>
      <c r="P151">
        <v>88.007999999999996</v>
      </c>
      <c r="Q151">
        <v>29.335999999999999</v>
      </c>
      <c r="R151">
        <v>51.338000000000001</v>
      </c>
      <c r="S151">
        <v>62.338999999999999</v>
      </c>
      <c r="T151">
        <v>62.338999999999999</v>
      </c>
      <c r="U151">
        <v>62.338999999999999</v>
      </c>
      <c r="V151">
        <v>69.673000000000002</v>
      </c>
      <c r="W151">
        <v>62.338999999999999</v>
      </c>
      <c r="X151">
        <v>58.671999999999997</v>
      </c>
      <c r="Y151">
        <v>69.673000000000002</v>
      </c>
      <c r="Z151">
        <v>73.34</v>
      </c>
      <c r="AA151">
        <v>62.338999999999999</v>
      </c>
      <c r="AB151">
        <v>80.674000000000007</v>
      </c>
      <c r="AC151">
        <v>66.006</v>
      </c>
      <c r="AD151">
        <v>80.674000000000007</v>
      </c>
      <c r="AE151">
        <v>99.009</v>
      </c>
      <c r="AF151">
        <v>106.343</v>
      </c>
      <c r="AG151">
        <v>117.34399999999999</v>
      </c>
      <c r="AH151">
        <v>66.006</v>
      </c>
      <c r="AI151">
        <v>143.01300000000001</v>
      </c>
      <c r="AJ151">
        <v>157.68100000000001</v>
      </c>
      <c r="AK151">
        <v>99.009</v>
      </c>
      <c r="AL151">
        <v>33.003</v>
      </c>
      <c r="AM151">
        <v>128.345</v>
      </c>
      <c r="AN151">
        <v>113.67700000000001</v>
      </c>
      <c r="AO151">
        <v>289.69299999999998</v>
      </c>
      <c r="AP151">
        <v>165.01499999999999</v>
      </c>
      <c r="AQ151">
        <v>465.709</v>
      </c>
      <c r="AR151">
        <v>454.70800000000003</v>
      </c>
      <c r="AS151">
        <v>3094.9479999999999</v>
      </c>
      <c r="AT151">
        <v>4979.7860000000001</v>
      </c>
      <c r="AU151">
        <v>6017.5469999999996</v>
      </c>
      <c r="AV151">
        <v>5218.1409999999996</v>
      </c>
      <c r="AW151">
        <v>4712.0950000000003</v>
      </c>
      <c r="AX151">
        <v>4756.0990000000002</v>
      </c>
      <c r="AY151">
        <v>4796.4359999999997</v>
      </c>
      <c r="AZ151">
        <v>4503.076</v>
      </c>
      <c r="BA151">
        <v>4620.42</v>
      </c>
      <c r="BB151">
        <v>4679.0919999999996</v>
      </c>
      <c r="BC151">
        <v>6127.5569999999998</v>
      </c>
      <c r="BD151">
        <v>5115.4650000000001</v>
      </c>
      <c r="BE151">
        <v>5163.1360000000004</v>
      </c>
      <c r="BF151">
        <v>5346.4859999999999</v>
      </c>
      <c r="BG151">
        <f t="shared" si="2"/>
        <v>72921.962</v>
      </c>
    </row>
    <row r="152" spans="2:59" x14ac:dyDescent="0.3">
      <c r="B152" t="s">
        <v>360</v>
      </c>
      <c r="C152" t="s">
        <v>590</v>
      </c>
      <c r="D152">
        <v>399.70299999999997</v>
      </c>
      <c r="E152">
        <v>355.69900000000001</v>
      </c>
      <c r="F152">
        <v>396.036</v>
      </c>
      <c r="G152">
        <v>462.04199999999997</v>
      </c>
      <c r="H152">
        <v>484.04399999999998</v>
      </c>
      <c r="I152">
        <v>557.38400000000001</v>
      </c>
      <c r="J152">
        <v>579.38599999999997</v>
      </c>
      <c r="K152">
        <v>843.41</v>
      </c>
      <c r="L152">
        <v>913.08299999999997</v>
      </c>
      <c r="M152">
        <v>850.74400000000003</v>
      </c>
      <c r="N152">
        <v>971.755</v>
      </c>
      <c r="O152">
        <v>1026.76</v>
      </c>
      <c r="P152">
        <v>1287.117</v>
      </c>
      <c r="Q152">
        <v>1074.431</v>
      </c>
      <c r="R152">
        <v>1188.1079999999999</v>
      </c>
      <c r="S152">
        <v>1694.154</v>
      </c>
      <c r="T152">
        <v>993.75699999999995</v>
      </c>
      <c r="U152">
        <v>847.077</v>
      </c>
      <c r="V152">
        <v>1019.426</v>
      </c>
      <c r="W152">
        <v>1133.1030000000001</v>
      </c>
      <c r="X152">
        <v>1617.1469999999999</v>
      </c>
      <c r="Y152">
        <v>1026.76</v>
      </c>
      <c r="Z152">
        <v>1015.759</v>
      </c>
      <c r="AA152">
        <v>652.726</v>
      </c>
      <c r="AB152">
        <v>869.07899999999995</v>
      </c>
      <c r="AC152">
        <v>1056.096</v>
      </c>
      <c r="AD152">
        <v>1140.4369999999999</v>
      </c>
      <c r="AE152">
        <v>1287.117</v>
      </c>
      <c r="AF152">
        <v>1290.7840000000001</v>
      </c>
      <c r="AG152">
        <v>931.41800000000001</v>
      </c>
      <c r="AH152">
        <v>949.75300000000004</v>
      </c>
      <c r="AI152">
        <v>1034.0940000000001</v>
      </c>
      <c r="AJ152">
        <v>1004.758</v>
      </c>
      <c r="AK152">
        <v>1030.4269999999999</v>
      </c>
      <c r="AL152">
        <v>1268.7819999999999</v>
      </c>
      <c r="AM152">
        <v>1265.115</v>
      </c>
      <c r="AN152">
        <v>1364.124</v>
      </c>
      <c r="AO152">
        <v>1650.15</v>
      </c>
      <c r="AP152">
        <v>1738.1579999999999</v>
      </c>
      <c r="AQ152">
        <v>1917.8409999999999</v>
      </c>
      <c r="AR152">
        <v>1873.837</v>
      </c>
      <c r="AS152">
        <v>1741.825</v>
      </c>
      <c r="AT152">
        <v>1235.779</v>
      </c>
      <c r="AU152">
        <v>1701.4880000000001</v>
      </c>
      <c r="AV152">
        <v>1807.8309999999999</v>
      </c>
      <c r="AW152">
        <v>1741.825</v>
      </c>
      <c r="AX152">
        <v>1683.153</v>
      </c>
      <c r="AY152">
        <v>1815.165</v>
      </c>
      <c r="AZ152">
        <v>1888.5050000000001</v>
      </c>
      <c r="BA152">
        <v>1771.1610000000001</v>
      </c>
      <c r="BB152">
        <v>1958.1780000000001</v>
      </c>
      <c r="BC152">
        <v>2339.5459999999998</v>
      </c>
      <c r="BD152">
        <v>2706.2460000000001</v>
      </c>
      <c r="BE152">
        <v>3116.95</v>
      </c>
      <c r="BF152">
        <v>3076.6129999999998</v>
      </c>
      <c r="BG152">
        <f t="shared" si="2"/>
        <v>71645.84599999999</v>
      </c>
    </row>
    <row r="153" spans="2:59" x14ac:dyDescent="0.3">
      <c r="B153" t="s">
        <v>228</v>
      </c>
      <c r="C153" t="s">
        <v>590</v>
      </c>
      <c r="D153">
        <v>410.70400000000001</v>
      </c>
      <c r="E153">
        <v>616.05600000000004</v>
      </c>
      <c r="F153">
        <v>660.06</v>
      </c>
      <c r="G153">
        <v>696.73</v>
      </c>
      <c r="H153">
        <v>700.39700000000005</v>
      </c>
      <c r="I153">
        <v>696.73</v>
      </c>
      <c r="J153">
        <v>718.73199999999997</v>
      </c>
      <c r="K153">
        <v>726.06600000000003</v>
      </c>
      <c r="L153">
        <v>748.06799999999998</v>
      </c>
      <c r="M153">
        <v>748.06799999999998</v>
      </c>
      <c r="N153">
        <v>792.072</v>
      </c>
      <c r="O153">
        <v>814.07399999999996</v>
      </c>
      <c r="P153">
        <v>832.40899999999999</v>
      </c>
      <c r="Q153">
        <v>803.07299999999998</v>
      </c>
      <c r="R153">
        <v>839.74300000000005</v>
      </c>
      <c r="S153">
        <v>843.41</v>
      </c>
      <c r="T153">
        <v>887.41399999999999</v>
      </c>
      <c r="U153">
        <v>902.08199999999999</v>
      </c>
      <c r="V153">
        <v>902.08199999999999</v>
      </c>
      <c r="W153">
        <v>946.08600000000001</v>
      </c>
      <c r="X153">
        <v>964.42100000000005</v>
      </c>
      <c r="Y153">
        <v>990.09</v>
      </c>
      <c r="Z153">
        <v>982.75599999999997</v>
      </c>
      <c r="AA153">
        <v>953.42</v>
      </c>
      <c r="AB153">
        <v>979.08900000000006</v>
      </c>
      <c r="AC153">
        <v>993.75699999999995</v>
      </c>
      <c r="AD153">
        <v>997.42399999999998</v>
      </c>
      <c r="AE153">
        <v>993.75699999999995</v>
      </c>
      <c r="AF153">
        <v>1026.76</v>
      </c>
      <c r="AG153">
        <v>1045.095</v>
      </c>
      <c r="AH153">
        <v>1004.758</v>
      </c>
      <c r="AI153">
        <v>1026.76</v>
      </c>
      <c r="AJ153">
        <v>1059.7629999999999</v>
      </c>
      <c r="AK153">
        <v>1089.0989999999999</v>
      </c>
      <c r="AL153">
        <v>1250.4469999999999</v>
      </c>
      <c r="AM153">
        <v>1290.7840000000001</v>
      </c>
      <c r="AN153">
        <v>1364.124</v>
      </c>
      <c r="AO153">
        <v>1419.1289999999999</v>
      </c>
      <c r="AP153">
        <v>1503.47</v>
      </c>
      <c r="AQ153">
        <v>1580.4770000000001</v>
      </c>
      <c r="AR153">
        <v>1642.816</v>
      </c>
      <c r="AS153">
        <v>1719.8230000000001</v>
      </c>
      <c r="AT153">
        <v>1804.164</v>
      </c>
      <c r="AU153">
        <v>1881.171</v>
      </c>
      <c r="AV153">
        <v>1943.51</v>
      </c>
      <c r="AW153">
        <v>1826.1659999999999</v>
      </c>
      <c r="AX153">
        <v>1892.172</v>
      </c>
      <c r="AY153">
        <v>1969.1790000000001</v>
      </c>
      <c r="AZ153">
        <v>2189.1990000000001</v>
      </c>
      <c r="BA153">
        <v>2262.5390000000002</v>
      </c>
      <c r="BB153">
        <v>2603.5700000000002</v>
      </c>
      <c r="BC153">
        <v>2779.5859999999998</v>
      </c>
      <c r="BD153">
        <v>2581.5680000000002</v>
      </c>
      <c r="BE153">
        <v>2299.2089999999998</v>
      </c>
      <c r="BF153">
        <v>2449.556</v>
      </c>
      <c r="BG153">
        <f t="shared" si="2"/>
        <v>69643.66399999999</v>
      </c>
    </row>
    <row r="154" spans="2:59" x14ac:dyDescent="0.3">
      <c r="B154" t="s">
        <v>526</v>
      </c>
      <c r="C154" t="s">
        <v>590</v>
      </c>
      <c r="AJ154">
        <v>7315.665</v>
      </c>
      <c r="AK154">
        <v>5177.8040000000001</v>
      </c>
      <c r="AL154">
        <v>2357.8809999999999</v>
      </c>
      <c r="AM154">
        <v>2449.556</v>
      </c>
      <c r="AN154">
        <v>2827.2570000000001</v>
      </c>
      <c r="AO154">
        <v>2152.529</v>
      </c>
      <c r="AP154">
        <v>2497.2269999999999</v>
      </c>
      <c r="AQ154">
        <v>2519.2289999999998</v>
      </c>
      <c r="AR154">
        <v>2236.87</v>
      </c>
      <c r="AS154">
        <v>2291.875</v>
      </c>
      <c r="AT154">
        <v>1881.171</v>
      </c>
      <c r="AU154">
        <v>2075.5219999999999</v>
      </c>
      <c r="AV154">
        <v>2563.2330000000002</v>
      </c>
      <c r="AW154">
        <v>2442.2220000000002</v>
      </c>
      <c r="AX154">
        <v>2658.5749999999998</v>
      </c>
      <c r="AY154">
        <v>3234.2939999999999</v>
      </c>
      <c r="AZ154">
        <v>2904.2640000000001</v>
      </c>
      <c r="BA154">
        <v>2453.223</v>
      </c>
      <c r="BB154">
        <v>2544.8980000000001</v>
      </c>
      <c r="BC154">
        <v>2350.547</v>
      </c>
      <c r="BD154">
        <v>2933.6</v>
      </c>
      <c r="BE154">
        <v>3479.9830000000002</v>
      </c>
      <c r="BF154">
        <v>5188.8050000000003</v>
      </c>
      <c r="BG154">
        <f t="shared" si="2"/>
        <v>68536.23</v>
      </c>
    </row>
    <row r="155" spans="2:59" x14ac:dyDescent="0.3">
      <c r="B155" t="s">
        <v>146</v>
      </c>
      <c r="C155" t="s">
        <v>590</v>
      </c>
      <c r="D155">
        <v>223.68700000000001</v>
      </c>
      <c r="E155">
        <v>267.69099999999997</v>
      </c>
      <c r="F155">
        <v>238.35499999999999</v>
      </c>
      <c r="G155">
        <v>234.68799999999999</v>
      </c>
      <c r="H155">
        <v>267.69099999999997</v>
      </c>
      <c r="I155">
        <v>245.68899999999999</v>
      </c>
      <c r="J155">
        <v>308.02800000000002</v>
      </c>
      <c r="K155">
        <v>322.69600000000003</v>
      </c>
      <c r="L155">
        <v>451.041</v>
      </c>
      <c r="M155">
        <v>502.37900000000002</v>
      </c>
      <c r="N155">
        <v>572.05200000000002</v>
      </c>
      <c r="O155">
        <v>685.72900000000004</v>
      </c>
      <c r="P155">
        <v>663.72699999999998</v>
      </c>
      <c r="Q155">
        <v>1221.1110000000001</v>
      </c>
      <c r="R155">
        <v>1624.481</v>
      </c>
      <c r="S155">
        <v>1100.0999999999999</v>
      </c>
      <c r="T155">
        <v>1235.779</v>
      </c>
      <c r="U155">
        <v>480.37700000000001</v>
      </c>
      <c r="V155">
        <v>322.69600000000003</v>
      </c>
      <c r="W155">
        <v>348.36500000000001</v>
      </c>
      <c r="X155">
        <v>407.03699999999998</v>
      </c>
      <c r="Y155">
        <v>473.04300000000001</v>
      </c>
      <c r="Z155">
        <v>1345.789</v>
      </c>
      <c r="AA155">
        <v>1144.104</v>
      </c>
      <c r="AB155">
        <v>1140.4369999999999</v>
      </c>
      <c r="AC155">
        <v>1279.7829999999999</v>
      </c>
      <c r="AD155">
        <v>1067.097</v>
      </c>
      <c r="AE155">
        <v>1323.787</v>
      </c>
      <c r="AF155">
        <v>1499.8030000000001</v>
      </c>
      <c r="AG155">
        <v>1507.1369999999999</v>
      </c>
      <c r="AH155">
        <v>1188.1079999999999</v>
      </c>
      <c r="AI155">
        <v>1004.758</v>
      </c>
      <c r="AJ155">
        <v>1279.7829999999999</v>
      </c>
      <c r="AK155">
        <v>1320.12</v>
      </c>
      <c r="AL155">
        <v>2148.8620000000001</v>
      </c>
      <c r="AM155">
        <v>1565.809</v>
      </c>
      <c r="AN155">
        <v>1716.1559999999999</v>
      </c>
      <c r="AO155">
        <v>2343.2130000000002</v>
      </c>
      <c r="AP155">
        <v>777.404</v>
      </c>
      <c r="AQ155">
        <v>821.40800000000002</v>
      </c>
      <c r="AR155">
        <v>1048.7619999999999</v>
      </c>
      <c r="AS155">
        <v>766.40300000000002</v>
      </c>
      <c r="AT155">
        <v>575.71900000000005</v>
      </c>
      <c r="AU155">
        <v>916.75</v>
      </c>
      <c r="AV155">
        <v>949.75300000000004</v>
      </c>
      <c r="AW155">
        <v>982.75599999999997</v>
      </c>
      <c r="AX155">
        <v>1118.4349999999999</v>
      </c>
      <c r="AY155">
        <v>1213.777</v>
      </c>
      <c r="AZ155">
        <v>1309.1189999999999</v>
      </c>
      <c r="BA155">
        <v>1745.492</v>
      </c>
      <c r="BB155">
        <v>1980.18</v>
      </c>
      <c r="BC155">
        <v>2258.8719999999998</v>
      </c>
      <c r="BD155">
        <v>2970.27</v>
      </c>
      <c r="BE155">
        <v>3087.614</v>
      </c>
      <c r="BF155">
        <v>3094.9479999999999</v>
      </c>
      <c r="BG155">
        <f t="shared" si="2"/>
        <v>60688.85</v>
      </c>
    </row>
    <row r="156" spans="2:59" x14ac:dyDescent="0.3">
      <c r="B156" t="s">
        <v>390</v>
      </c>
      <c r="C156" t="s">
        <v>590</v>
      </c>
      <c r="D156">
        <v>36.67</v>
      </c>
      <c r="E156">
        <v>47.670999999999999</v>
      </c>
      <c r="F156">
        <v>62.338999999999999</v>
      </c>
      <c r="G156">
        <v>88.007999999999996</v>
      </c>
      <c r="H156">
        <v>117.34399999999999</v>
      </c>
      <c r="I156">
        <v>161.34800000000001</v>
      </c>
      <c r="J156">
        <v>179.68299999999999</v>
      </c>
      <c r="K156">
        <v>198.018</v>
      </c>
      <c r="L156">
        <v>234.68799999999999</v>
      </c>
      <c r="M156">
        <v>275.02499999999998</v>
      </c>
      <c r="N156">
        <v>429.03899999999999</v>
      </c>
      <c r="O156">
        <v>399.70299999999997</v>
      </c>
      <c r="P156">
        <v>447.37400000000002</v>
      </c>
      <c r="Q156">
        <v>469.37599999999998</v>
      </c>
      <c r="R156">
        <v>484.04399999999998</v>
      </c>
      <c r="S156">
        <v>509.71300000000002</v>
      </c>
      <c r="T156">
        <v>517.04700000000003</v>
      </c>
      <c r="U156">
        <v>557.38400000000001</v>
      </c>
      <c r="V156">
        <v>583.053</v>
      </c>
      <c r="W156">
        <v>605.05499999999995</v>
      </c>
      <c r="X156">
        <v>630.72400000000005</v>
      </c>
      <c r="Y156">
        <v>663.72699999999998</v>
      </c>
      <c r="Z156">
        <v>883.74699999999996</v>
      </c>
      <c r="AA156">
        <v>938.75199999999995</v>
      </c>
      <c r="AB156">
        <v>872.74599999999998</v>
      </c>
      <c r="AC156">
        <v>656.39300000000003</v>
      </c>
      <c r="AD156">
        <v>374.03399999999999</v>
      </c>
      <c r="AE156">
        <v>3285.6320000000001</v>
      </c>
      <c r="AF156">
        <v>3230.627</v>
      </c>
      <c r="AG156">
        <v>2849.259</v>
      </c>
      <c r="AH156">
        <v>905.74900000000002</v>
      </c>
      <c r="AI156">
        <v>920.41700000000003</v>
      </c>
      <c r="AJ156">
        <v>968.08799999999997</v>
      </c>
      <c r="AK156">
        <v>982.75599999999997</v>
      </c>
      <c r="AL156">
        <v>1144.104</v>
      </c>
      <c r="AM156">
        <v>1074.431</v>
      </c>
      <c r="AN156">
        <v>1114.768</v>
      </c>
      <c r="AO156">
        <v>1118.4349999999999</v>
      </c>
      <c r="AP156">
        <v>1122.1020000000001</v>
      </c>
      <c r="AQ156">
        <v>1147.771</v>
      </c>
      <c r="AR156">
        <v>1173.44</v>
      </c>
      <c r="AS156">
        <v>1272.4490000000001</v>
      </c>
      <c r="AT156">
        <v>1349.4559999999999</v>
      </c>
      <c r="AU156">
        <v>1389.7929999999999</v>
      </c>
      <c r="AV156">
        <v>1536.473</v>
      </c>
      <c r="AW156">
        <v>1587.8109999999999</v>
      </c>
      <c r="AX156">
        <v>1609.8130000000001</v>
      </c>
      <c r="AY156">
        <v>1844.501</v>
      </c>
      <c r="AZ156">
        <v>1936.1759999999999</v>
      </c>
      <c r="BA156">
        <v>2123.1930000000002</v>
      </c>
      <c r="BB156">
        <v>2236.87</v>
      </c>
      <c r="BC156">
        <v>2394.5509999999999</v>
      </c>
      <c r="BD156">
        <v>2654.9079999999999</v>
      </c>
      <c r="BE156">
        <v>2669.576</v>
      </c>
      <c r="BF156">
        <v>2709.913</v>
      </c>
      <c r="BG156">
        <f t="shared" si="2"/>
        <v>59775.767</v>
      </c>
    </row>
    <row r="157" spans="2:59" x14ac:dyDescent="0.3">
      <c r="B157" t="s">
        <v>258</v>
      </c>
      <c r="C157" t="s">
        <v>590</v>
      </c>
      <c r="D157">
        <v>286.02600000000001</v>
      </c>
      <c r="E157">
        <v>297.02699999999999</v>
      </c>
      <c r="F157">
        <v>304.36099999999999</v>
      </c>
      <c r="G157">
        <v>249.35599999999999</v>
      </c>
      <c r="H157">
        <v>300.69400000000002</v>
      </c>
      <c r="I157">
        <v>304.36099999999999</v>
      </c>
      <c r="J157">
        <v>304.36099999999999</v>
      </c>
      <c r="K157">
        <v>260.35700000000003</v>
      </c>
      <c r="L157">
        <v>264.024</v>
      </c>
      <c r="M157">
        <v>315.36200000000002</v>
      </c>
      <c r="N157">
        <v>385.03500000000003</v>
      </c>
      <c r="O157">
        <v>403.37</v>
      </c>
      <c r="P157">
        <v>392.36900000000003</v>
      </c>
      <c r="Q157">
        <v>421.70499999999998</v>
      </c>
      <c r="R157">
        <v>473.04300000000001</v>
      </c>
      <c r="S157">
        <v>484.04399999999998</v>
      </c>
      <c r="T157">
        <v>674.72799999999995</v>
      </c>
      <c r="U157">
        <v>707.73099999999999</v>
      </c>
      <c r="V157">
        <v>755.40200000000004</v>
      </c>
      <c r="W157">
        <v>755.40200000000004</v>
      </c>
      <c r="X157">
        <v>751.73500000000001</v>
      </c>
      <c r="Y157">
        <v>766.40300000000002</v>
      </c>
      <c r="Z157">
        <v>825.07500000000005</v>
      </c>
      <c r="AA157">
        <v>894.74800000000005</v>
      </c>
      <c r="AB157">
        <v>913.08299999999997</v>
      </c>
      <c r="AC157">
        <v>942.41899999999998</v>
      </c>
      <c r="AD157">
        <v>843.41</v>
      </c>
      <c r="AE157">
        <v>913.08299999999997</v>
      </c>
      <c r="AF157">
        <v>1023.093</v>
      </c>
      <c r="AG157">
        <v>1037.761</v>
      </c>
      <c r="AH157">
        <v>993.75699999999995</v>
      </c>
      <c r="AI157">
        <v>997.42399999999998</v>
      </c>
      <c r="AJ157">
        <v>909.41600000000005</v>
      </c>
      <c r="AK157">
        <v>663.72699999999998</v>
      </c>
      <c r="AL157">
        <v>300.69400000000002</v>
      </c>
      <c r="AM157">
        <v>902.08199999999999</v>
      </c>
      <c r="AN157">
        <v>1034.0940000000001</v>
      </c>
      <c r="AO157">
        <v>1367.7909999999999</v>
      </c>
      <c r="AP157">
        <v>1232.1120000000001</v>
      </c>
      <c r="AQ157">
        <v>1331.1210000000001</v>
      </c>
      <c r="AR157">
        <v>1367.7909999999999</v>
      </c>
      <c r="AS157">
        <v>1569.4760000000001</v>
      </c>
      <c r="AT157">
        <v>1826.1659999999999</v>
      </c>
      <c r="AU157">
        <v>1734.491</v>
      </c>
      <c r="AV157">
        <v>1987.5139999999999</v>
      </c>
      <c r="AW157">
        <v>2075.5219999999999</v>
      </c>
      <c r="AX157">
        <v>2112.192</v>
      </c>
      <c r="AY157">
        <v>2390.884</v>
      </c>
      <c r="AZ157">
        <v>2398.2179999999998</v>
      </c>
      <c r="BA157">
        <v>2269.873</v>
      </c>
      <c r="BB157">
        <v>2126.86</v>
      </c>
      <c r="BC157">
        <v>2218.5349999999999</v>
      </c>
      <c r="BD157">
        <v>2313.877</v>
      </c>
      <c r="BE157">
        <v>2405.5520000000001</v>
      </c>
      <c r="BF157">
        <v>2860.26</v>
      </c>
      <c r="BG157">
        <f t="shared" si="2"/>
        <v>58638.99700000001</v>
      </c>
    </row>
    <row r="158" spans="2:59" x14ac:dyDescent="0.3">
      <c r="B158" t="s">
        <v>61</v>
      </c>
      <c r="C158" t="s">
        <v>590</v>
      </c>
      <c r="AD158">
        <v>179.68299999999999</v>
      </c>
      <c r="AE158">
        <v>447.37400000000002</v>
      </c>
      <c r="AF158">
        <v>612.38900000000001</v>
      </c>
      <c r="AG158">
        <v>649.05899999999997</v>
      </c>
      <c r="AH158">
        <v>1639.1489999999999</v>
      </c>
      <c r="AI158">
        <v>1683.153</v>
      </c>
      <c r="AJ158">
        <v>1463.133</v>
      </c>
      <c r="AK158">
        <v>1595.145</v>
      </c>
      <c r="AL158">
        <v>1613.48</v>
      </c>
      <c r="AM158">
        <v>1668.4849999999999</v>
      </c>
      <c r="AN158">
        <v>1690.4870000000001</v>
      </c>
      <c r="AO158">
        <v>1745.492</v>
      </c>
      <c r="AP158">
        <v>1796.83</v>
      </c>
      <c r="AQ158">
        <v>1807.8309999999999</v>
      </c>
      <c r="AR158">
        <v>2379.8829999999998</v>
      </c>
      <c r="AS158">
        <v>2409.2190000000001</v>
      </c>
      <c r="AT158">
        <v>2438.5549999999998</v>
      </c>
      <c r="AU158">
        <v>2563.2330000000002</v>
      </c>
      <c r="AV158">
        <v>2618.2379999999998</v>
      </c>
      <c r="AW158">
        <v>2720.9140000000002</v>
      </c>
      <c r="AX158">
        <v>2717.2469999999998</v>
      </c>
      <c r="AY158">
        <v>2823.59</v>
      </c>
      <c r="AZ158">
        <v>2658.5749999999998</v>
      </c>
      <c r="BA158">
        <v>2629.239</v>
      </c>
      <c r="BB158">
        <v>2508.2280000000001</v>
      </c>
      <c r="BC158">
        <v>2500.8939999999998</v>
      </c>
      <c r="BD158">
        <v>1349.4559999999999</v>
      </c>
      <c r="BE158">
        <v>861.745</v>
      </c>
      <c r="BF158">
        <v>872.74599999999998</v>
      </c>
      <c r="BG158">
        <f t="shared" si="2"/>
        <v>52643.452000000005</v>
      </c>
    </row>
    <row r="159" spans="2:59" x14ac:dyDescent="0.3">
      <c r="B159" t="s">
        <v>400</v>
      </c>
      <c r="C159" t="s">
        <v>590</v>
      </c>
      <c r="AH159">
        <v>40.337000000000003</v>
      </c>
      <c r="AI159">
        <v>1056.096</v>
      </c>
      <c r="AJ159">
        <v>1151.4380000000001</v>
      </c>
      <c r="AK159">
        <v>1389.7929999999999</v>
      </c>
      <c r="AL159">
        <v>1584.144</v>
      </c>
      <c r="AM159">
        <v>1631.8150000000001</v>
      </c>
      <c r="AN159">
        <v>1749.1590000000001</v>
      </c>
      <c r="AO159">
        <v>1796.83</v>
      </c>
      <c r="AP159">
        <v>1906.84</v>
      </c>
      <c r="AQ159">
        <v>1664.818</v>
      </c>
      <c r="AR159">
        <v>1642.816</v>
      </c>
      <c r="AS159">
        <v>2016.85</v>
      </c>
      <c r="AT159">
        <v>1760.16</v>
      </c>
      <c r="AU159">
        <v>1873.837</v>
      </c>
      <c r="AV159">
        <v>1961.845</v>
      </c>
      <c r="AW159">
        <v>2310.21</v>
      </c>
      <c r="AX159">
        <v>2332.212</v>
      </c>
      <c r="AY159">
        <v>2361.5479999999998</v>
      </c>
      <c r="AZ159">
        <v>3325.9690000000001</v>
      </c>
      <c r="BA159">
        <v>3069.279</v>
      </c>
      <c r="BB159">
        <v>3102.2820000000002</v>
      </c>
      <c r="BC159">
        <v>2830.924</v>
      </c>
      <c r="BD159">
        <v>3384.6410000000001</v>
      </c>
      <c r="BE159">
        <v>2629.239</v>
      </c>
      <c r="BF159">
        <v>3755.0079999999998</v>
      </c>
      <c r="BG159">
        <f t="shared" si="2"/>
        <v>52328.090000000004</v>
      </c>
    </row>
    <row r="160" spans="2:59" x14ac:dyDescent="0.3">
      <c r="B160" t="s">
        <v>522</v>
      </c>
      <c r="C160" t="s">
        <v>590</v>
      </c>
      <c r="D160">
        <v>66.006</v>
      </c>
      <c r="E160">
        <v>91.674999999999997</v>
      </c>
      <c r="F160">
        <v>88.007999999999996</v>
      </c>
      <c r="G160">
        <v>106.343</v>
      </c>
      <c r="H160">
        <v>132.012</v>
      </c>
      <c r="I160">
        <v>132.012</v>
      </c>
      <c r="J160">
        <v>179.68299999999999</v>
      </c>
      <c r="K160">
        <v>198.018</v>
      </c>
      <c r="L160">
        <v>194.351</v>
      </c>
      <c r="M160">
        <v>242.02199999999999</v>
      </c>
      <c r="N160">
        <v>275.02499999999998</v>
      </c>
      <c r="O160">
        <v>315.36200000000002</v>
      </c>
      <c r="P160">
        <v>399.70299999999997</v>
      </c>
      <c r="Q160">
        <v>403.37</v>
      </c>
      <c r="R160">
        <v>377.70100000000002</v>
      </c>
      <c r="S160">
        <v>311.69499999999999</v>
      </c>
      <c r="T160">
        <v>322.69600000000003</v>
      </c>
      <c r="U160">
        <v>462.04199999999997</v>
      </c>
      <c r="V160">
        <v>355.69900000000001</v>
      </c>
      <c r="W160">
        <v>1382.4590000000001</v>
      </c>
      <c r="X160">
        <v>718.73199999999997</v>
      </c>
      <c r="Y160">
        <v>627.05700000000002</v>
      </c>
      <c r="Z160">
        <v>733.4</v>
      </c>
      <c r="AA160">
        <v>546.38300000000004</v>
      </c>
      <c r="AB160">
        <v>608.72199999999998</v>
      </c>
      <c r="AC160">
        <v>550.04999999999995</v>
      </c>
      <c r="AD160">
        <v>707.73099999999999</v>
      </c>
      <c r="AE160">
        <v>766.40300000000002</v>
      </c>
      <c r="AF160">
        <v>792.072</v>
      </c>
      <c r="AG160">
        <v>836.07600000000002</v>
      </c>
      <c r="AH160">
        <v>773.73699999999997</v>
      </c>
      <c r="AI160">
        <v>843.41</v>
      </c>
      <c r="AJ160">
        <v>836.07600000000002</v>
      </c>
      <c r="AK160">
        <v>865.41200000000003</v>
      </c>
      <c r="AL160">
        <v>832.40899999999999</v>
      </c>
      <c r="AM160">
        <v>953.42</v>
      </c>
      <c r="AN160">
        <v>1059.7629999999999</v>
      </c>
      <c r="AO160">
        <v>986.423</v>
      </c>
      <c r="AP160">
        <v>1166.106</v>
      </c>
      <c r="AQ160">
        <v>1536.473</v>
      </c>
      <c r="AR160">
        <v>1360.4570000000001</v>
      </c>
      <c r="AS160">
        <v>1162.4390000000001</v>
      </c>
      <c r="AT160">
        <v>1232.1120000000001</v>
      </c>
      <c r="AU160">
        <v>1463.133</v>
      </c>
      <c r="AV160">
        <v>1397.127</v>
      </c>
      <c r="AW160">
        <v>1338.4549999999999</v>
      </c>
      <c r="AX160">
        <v>1221.1110000000001</v>
      </c>
      <c r="AY160">
        <v>1408.1279999999999</v>
      </c>
      <c r="AZ160">
        <v>1683.153</v>
      </c>
      <c r="BA160">
        <v>2783.2530000000002</v>
      </c>
      <c r="BB160">
        <v>2640.24</v>
      </c>
      <c r="BC160">
        <v>2464.2240000000002</v>
      </c>
      <c r="BD160">
        <v>2486.2260000000001</v>
      </c>
      <c r="BE160">
        <v>2658.5749999999998</v>
      </c>
      <c r="BF160">
        <v>2621.9050000000002</v>
      </c>
      <c r="BG160">
        <f t="shared" si="2"/>
        <v>50696.274999999987</v>
      </c>
    </row>
    <row r="161" spans="2:59" x14ac:dyDescent="0.3">
      <c r="B161" t="s">
        <v>340</v>
      </c>
      <c r="C161" t="s">
        <v>590</v>
      </c>
      <c r="AH161">
        <v>1474.134</v>
      </c>
      <c r="AI161">
        <v>1529.1389999999999</v>
      </c>
      <c r="AJ161">
        <v>1587.8109999999999</v>
      </c>
      <c r="AK161">
        <v>1635.482</v>
      </c>
      <c r="AL161">
        <v>1675.819</v>
      </c>
      <c r="AM161">
        <v>1708.8219999999999</v>
      </c>
      <c r="AN161">
        <v>1738.1579999999999</v>
      </c>
      <c r="AO161">
        <v>1771.1610000000001</v>
      </c>
      <c r="AP161">
        <v>1804.164</v>
      </c>
      <c r="AQ161">
        <v>1826.1659999999999</v>
      </c>
      <c r="AR161">
        <v>1851.835</v>
      </c>
      <c r="AS161">
        <v>1877.5039999999999</v>
      </c>
      <c r="AT161">
        <v>1906.84</v>
      </c>
      <c r="AU161">
        <v>1932.509</v>
      </c>
      <c r="AV161">
        <v>1983.847</v>
      </c>
      <c r="AW161">
        <v>2013.183</v>
      </c>
      <c r="AX161">
        <v>2038.8520000000001</v>
      </c>
      <c r="AY161">
        <v>2075.5219999999999</v>
      </c>
      <c r="AZ161">
        <v>2126.86</v>
      </c>
      <c r="BA161">
        <v>2218.5349999999999</v>
      </c>
      <c r="BB161">
        <v>2277.2069999999999</v>
      </c>
      <c r="BC161">
        <v>2332.212</v>
      </c>
      <c r="BD161">
        <v>2405.5520000000001</v>
      </c>
      <c r="BE161">
        <v>2434.8879999999999</v>
      </c>
      <c r="BF161">
        <v>2467.8910000000001</v>
      </c>
      <c r="BG161">
        <f t="shared" si="2"/>
        <v>48694.093000000015</v>
      </c>
    </row>
    <row r="162" spans="2:59" x14ac:dyDescent="0.3">
      <c r="B162" t="s">
        <v>350</v>
      </c>
      <c r="C162" t="s">
        <v>590</v>
      </c>
      <c r="D162">
        <v>51.338000000000001</v>
      </c>
      <c r="E162">
        <v>69.673000000000002</v>
      </c>
      <c r="F162">
        <v>95.341999999999999</v>
      </c>
      <c r="G162">
        <v>106.343</v>
      </c>
      <c r="H162">
        <v>128.345</v>
      </c>
      <c r="I162">
        <v>132.012</v>
      </c>
      <c r="J162">
        <v>150.34700000000001</v>
      </c>
      <c r="K162">
        <v>165.01499999999999</v>
      </c>
      <c r="L162">
        <v>168.68199999999999</v>
      </c>
      <c r="M162">
        <v>168.68199999999999</v>
      </c>
      <c r="N162">
        <v>205.352</v>
      </c>
      <c r="O162">
        <v>227.35400000000001</v>
      </c>
      <c r="P162">
        <v>231.02099999999999</v>
      </c>
      <c r="Q162">
        <v>223.68700000000001</v>
      </c>
      <c r="R162">
        <v>267.69099999999997</v>
      </c>
      <c r="S162">
        <v>297.02699999999999</v>
      </c>
      <c r="T162">
        <v>253.023</v>
      </c>
      <c r="U162">
        <v>308.02800000000002</v>
      </c>
      <c r="V162">
        <v>414.37099999999998</v>
      </c>
      <c r="W162">
        <v>414.37099999999998</v>
      </c>
      <c r="X162">
        <v>528.048</v>
      </c>
      <c r="Y162">
        <v>535.38199999999995</v>
      </c>
      <c r="Z162">
        <v>484.04399999999998</v>
      </c>
      <c r="AA162">
        <v>682.06200000000001</v>
      </c>
      <c r="AB162">
        <v>605.05499999999995</v>
      </c>
      <c r="AC162">
        <v>733.4</v>
      </c>
      <c r="AD162">
        <v>876.41300000000001</v>
      </c>
      <c r="AE162">
        <v>971.755</v>
      </c>
      <c r="AF162">
        <v>964.42100000000005</v>
      </c>
      <c r="AG162">
        <v>1030.4269999999999</v>
      </c>
      <c r="AH162">
        <v>1034.0940000000001</v>
      </c>
      <c r="AI162">
        <v>1092.7660000000001</v>
      </c>
      <c r="AJ162">
        <v>1081.7650000000001</v>
      </c>
      <c r="AK162">
        <v>1180.7739999999999</v>
      </c>
      <c r="AL162">
        <v>1272.4490000000001</v>
      </c>
      <c r="AM162">
        <v>1232.1120000000001</v>
      </c>
      <c r="AN162">
        <v>1408.1279999999999</v>
      </c>
      <c r="AO162">
        <v>1488.8019999999999</v>
      </c>
      <c r="AP162">
        <v>1558.4749999999999</v>
      </c>
      <c r="AQ162">
        <v>1518.1379999999999</v>
      </c>
      <c r="AR162">
        <v>1631.8150000000001</v>
      </c>
      <c r="AS162">
        <v>1686.82</v>
      </c>
      <c r="AT162">
        <v>1518.1379999999999</v>
      </c>
      <c r="AU162">
        <v>1532.806</v>
      </c>
      <c r="AV162">
        <v>1716.1559999999999</v>
      </c>
      <c r="AW162">
        <v>1829.8330000000001</v>
      </c>
      <c r="AX162">
        <v>1620.8140000000001</v>
      </c>
      <c r="AY162">
        <v>1536.473</v>
      </c>
      <c r="AZ162">
        <v>1338.4549999999999</v>
      </c>
      <c r="BA162">
        <v>2071.855</v>
      </c>
      <c r="BB162">
        <v>1408.1279999999999</v>
      </c>
      <c r="BC162">
        <v>1448.4649999999999</v>
      </c>
      <c r="BD162">
        <v>1312.7860000000001</v>
      </c>
      <c r="BE162">
        <v>1180.7739999999999</v>
      </c>
      <c r="BF162">
        <v>1283.45</v>
      </c>
      <c r="BG162">
        <f t="shared" si="2"/>
        <v>47472.981999999982</v>
      </c>
    </row>
    <row r="163" spans="2:59" x14ac:dyDescent="0.3">
      <c r="B163" t="s">
        <v>118</v>
      </c>
      <c r="C163" t="s">
        <v>590</v>
      </c>
      <c r="D163">
        <v>172.34899999999999</v>
      </c>
      <c r="E163">
        <v>194.351</v>
      </c>
      <c r="F163">
        <v>260.35700000000003</v>
      </c>
      <c r="G163">
        <v>190.684</v>
      </c>
      <c r="H163">
        <v>179.68299999999999</v>
      </c>
      <c r="I163">
        <v>205.352</v>
      </c>
      <c r="J163">
        <v>267.69099999999997</v>
      </c>
      <c r="K163">
        <v>337.36399999999998</v>
      </c>
      <c r="L163">
        <v>440.04</v>
      </c>
      <c r="M163">
        <v>480.37700000000001</v>
      </c>
      <c r="N163">
        <v>429.03899999999999</v>
      </c>
      <c r="O163">
        <v>484.04399999999998</v>
      </c>
      <c r="P163">
        <v>502.37900000000002</v>
      </c>
      <c r="Q163">
        <v>480.37700000000001</v>
      </c>
      <c r="R163">
        <v>491.37799999999999</v>
      </c>
      <c r="S163">
        <v>568.38499999999999</v>
      </c>
      <c r="T163">
        <v>531.71500000000003</v>
      </c>
      <c r="U163">
        <v>590.38699999999994</v>
      </c>
      <c r="V163">
        <v>630.72400000000005</v>
      </c>
      <c r="W163">
        <v>601.38800000000003</v>
      </c>
      <c r="X163">
        <v>674.72799999999995</v>
      </c>
      <c r="Y163">
        <v>685.72900000000004</v>
      </c>
      <c r="Z163">
        <v>645.39200000000005</v>
      </c>
      <c r="AA163">
        <v>685.72900000000004</v>
      </c>
      <c r="AB163">
        <v>748.06799999999998</v>
      </c>
      <c r="AC163">
        <v>847.077</v>
      </c>
      <c r="AD163">
        <v>916.75</v>
      </c>
      <c r="AE163">
        <v>942.41899999999998</v>
      </c>
      <c r="AF163">
        <v>946.08600000000001</v>
      </c>
      <c r="AG163">
        <v>990.09</v>
      </c>
      <c r="AH163">
        <v>1074.431</v>
      </c>
      <c r="AI163">
        <v>1206.443</v>
      </c>
      <c r="AJ163">
        <v>979.08900000000006</v>
      </c>
      <c r="AK163">
        <v>1114.768</v>
      </c>
      <c r="AL163">
        <v>748.06799999999998</v>
      </c>
      <c r="AM163">
        <v>828.74199999999996</v>
      </c>
      <c r="AN163">
        <v>850.74400000000003</v>
      </c>
      <c r="AO163">
        <v>902.08199999999999</v>
      </c>
      <c r="AP163">
        <v>1140.4369999999999</v>
      </c>
      <c r="AQ163">
        <v>1210.1099999999999</v>
      </c>
      <c r="AR163">
        <v>1188.1079999999999</v>
      </c>
      <c r="AS163">
        <v>1221.1110000000001</v>
      </c>
      <c r="AT163">
        <v>1228.4449999999999</v>
      </c>
      <c r="AU163">
        <v>1268.7819999999999</v>
      </c>
      <c r="AV163">
        <v>1294.451</v>
      </c>
      <c r="AW163">
        <v>1353.123</v>
      </c>
      <c r="AX163">
        <v>1371.4580000000001</v>
      </c>
      <c r="AY163">
        <v>1364.124</v>
      </c>
      <c r="AZ163">
        <v>1620.8140000000001</v>
      </c>
      <c r="BA163">
        <v>1617.1469999999999</v>
      </c>
      <c r="BB163">
        <v>1477.8009999999999</v>
      </c>
      <c r="BC163">
        <v>1529.1389999999999</v>
      </c>
      <c r="BD163">
        <v>1470.4670000000001</v>
      </c>
      <c r="BE163">
        <v>1448.4649999999999</v>
      </c>
      <c r="BF163">
        <v>1272.4490000000001</v>
      </c>
      <c r="BG163">
        <f t="shared" si="2"/>
        <v>46900.929999999986</v>
      </c>
    </row>
    <row r="164" spans="2:59" x14ac:dyDescent="0.3">
      <c r="B164" t="s">
        <v>320</v>
      </c>
      <c r="C164" t="s">
        <v>590</v>
      </c>
      <c r="D164">
        <v>165.01499999999999</v>
      </c>
      <c r="E164">
        <v>161.34800000000001</v>
      </c>
      <c r="F164">
        <v>253.023</v>
      </c>
      <c r="G164">
        <v>355.69900000000001</v>
      </c>
      <c r="H164">
        <v>484.04399999999998</v>
      </c>
      <c r="I164">
        <v>557.38400000000001</v>
      </c>
      <c r="J164">
        <v>612.38900000000001</v>
      </c>
      <c r="K164">
        <v>612.38900000000001</v>
      </c>
      <c r="L164">
        <v>883.74699999999996</v>
      </c>
      <c r="M164">
        <v>1272.4490000000001</v>
      </c>
      <c r="N164">
        <v>1452.1320000000001</v>
      </c>
      <c r="O164">
        <v>1525.472</v>
      </c>
      <c r="P164">
        <v>1507.1369999999999</v>
      </c>
      <c r="Q164">
        <v>1481.4680000000001</v>
      </c>
      <c r="R164">
        <v>1723.49</v>
      </c>
      <c r="S164">
        <v>1485.135</v>
      </c>
      <c r="T164">
        <v>1477.8009999999999</v>
      </c>
      <c r="U164">
        <v>1474.134</v>
      </c>
      <c r="V164">
        <v>1507.1369999999999</v>
      </c>
      <c r="W164">
        <v>1947.1769999999999</v>
      </c>
      <c r="X164">
        <v>2042.519</v>
      </c>
      <c r="Y164">
        <v>1939.8430000000001</v>
      </c>
      <c r="Z164">
        <v>601.38800000000003</v>
      </c>
      <c r="AA164">
        <v>711.39800000000002</v>
      </c>
      <c r="AB164">
        <v>700.39700000000005</v>
      </c>
      <c r="AC164">
        <v>722.399</v>
      </c>
      <c r="AD164">
        <v>729.73299999999995</v>
      </c>
      <c r="AE164">
        <v>766.40300000000002</v>
      </c>
      <c r="AF164">
        <v>817.74099999999999</v>
      </c>
      <c r="AG164">
        <v>667.39400000000001</v>
      </c>
      <c r="AH164">
        <v>473.04300000000001</v>
      </c>
      <c r="AI164">
        <v>278.69200000000001</v>
      </c>
      <c r="AJ164">
        <v>282.35899999999998</v>
      </c>
      <c r="AK164">
        <v>315.36200000000002</v>
      </c>
      <c r="AL164">
        <v>311.69499999999999</v>
      </c>
      <c r="AM164">
        <v>326.363</v>
      </c>
      <c r="AN164">
        <v>337.36399999999998</v>
      </c>
      <c r="AO164">
        <v>348.36500000000001</v>
      </c>
      <c r="AP164">
        <v>374.03399999999999</v>
      </c>
      <c r="AQ164">
        <v>392.36900000000003</v>
      </c>
      <c r="AR164">
        <v>421.70499999999998</v>
      </c>
      <c r="AS164">
        <v>491.37799999999999</v>
      </c>
      <c r="AT164">
        <v>487.71100000000001</v>
      </c>
      <c r="AU164">
        <v>520.71400000000006</v>
      </c>
      <c r="AV164">
        <v>616.05600000000004</v>
      </c>
      <c r="AW164">
        <v>726.06600000000003</v>
      </c>
      <c r="AX164">
        <v>748.06799999999998</v>
      </c>
      <c r="AY164">
        <v>667.39400000000001</v>
      </c>
      <c r="AZ164">
        <v>564.71799999999996</v>
      </c>
      <c r="BA164">
        <v>517.04700000000003</v>
      </c>
      <c r="BB164">
        <v>792.072</v>
      </c>
      <c r="BC164">
        <v>891.08100000000002</v>
      </c>
      <c r="BD164">
        <v>1026.76</v>
      </c>
      <c r="BE164">
        <v>957.08699999999999</v>
      </c>
      <c r="BF164">
        <v>935.08500000000004</v>
      </c>
      <c r="BG164">
        <f t="shared" si="2"/>
        <v>44440.373</v>
      </c>
    </row>
    <row r="165" spans="2:59" x14ac:dyDescent="0.3">
      <c r="B165" t="s">
        <v>96</v>
      </c>
      <c r="C165" t="s">
        <v>590</v>
      </c>
      <c r="D165">
        <v>44.003999999999998</v>
      </c>
      <c r="E165">
        <v>91.674999999999997</v>
      </c>
      <c r="F165">
        <v>84.340999999999994</v>
      </c>
      <c r="G165">
        <v>88.007999999999996</v>
      </c>
      <c r="H165">
        <v>110.01</v>
      </c>
      <c r="I165">
        <v>102.676</v>
      </c>
      <c r="J165">
        <v>102.676</v>
      </c>
      <c r="K165">
        <v>102.676</v>
      </c>
      <c r="L165">
        <v>102.676</v>
      </c>
      <c r="M165">
        <v>121.011</v>
      </c>
      <c r="N165">
        <v>143.01300000000001</v>
      </c>
      <c r="O165">
        <v>150.34700000000001</v>
      </c>
      <c r="P165">
        <v>161.34800000000001</v>
      </c>
      <c r="Q165">
        <v>168.68199999999999</v>
      </c>
      <c r="R165">
        <v>205.352</v>
      </c>
      <c r="S165">
        <v>220.02</v>
      </c>
      <c r="T165">
        <v>209.01900000000001</v>
      </c>
      <c r="U165">
        <v>249.35599999999999</v>
      </c>
      <c r="V165">
        <v>348.36500000000001</v>
      </c>
      <c r="W165">
        <v>407.03699999999998</v>
      </c>
      <c r="X165">
        <v>432.70600000000002</v>
      </c>
      <c r="Y165">
        <v>557.38400000000001</v>
      </c>
      <c r="Z165">
        <v>575.71900000000005</v>
      </c>
      <c r="AA165">
        <v>594.05399999999997</v>
      </c>
      <c r="AB165">
        <v>465.709</v>
      </c>
      <c r="AC165">
        <v>476.71</v>
      </c>
      <c r="AD165">
        <v>480.37700000000001</v>
      </c>
      <c r="AE165">
        <v>517.04700000000003</v>
      </c>
      <c r="AF165">
        <v>553.71699999999998</v>
      </c>
      <c r="AG165">
        <v>821.40800000000002</v>
      </c>
      <c r="AH165">
        <v>583.053</v>
      </c>
      <c r="AI165">
        <v>627.05700000000002</v>
      </c>
      <c r="AJ165">
        <v>630.72400000000005</v>
      </c>
      <c r="AK165">
        <v>627.05700000000002</v>
      </c>
      <c r="AL165">
        <v>645.39200000000005</v>
      </c>
      <c r="AM165">
        <v>627.05700000000002</v>
      </c>
      <c r="AN165">
        <v>707.73099999999999</v>
      </c>
      <c r="AO165">
        <v>806.74</v>
      </c>
      <c r="AP165">
        <v>861.745</v>
      </c>
      <c r="AQ165">
        <v>931.41800000000001</v>
      </c>
      <c r="AR165">
        <v>1041.4280000000001</v>
      </c>
      <c r="AS165">
        <v>997.42399999999998</v>
      </c>
      <c r="AT165">
        <v>1004.758</v>
      </c>
      <c r="AU165">
        <v>1078.098</v>
      </c>
      <c r="AV165">
        <v>1103.7670000000001</v>
      </c>
      <c r="AW165">
        <v>1125.769</v>
      </c>
      <c r="AX165">
        <v>1360.4570000000001</v>
      </c>
      <c r="AY165">
        <v>1646.4829999999999</v>
      </c>
      <c r="AZ165">
        <v>1917.8409999999999</v>
      </c>
      <c r="BA165">
        <v>1932.509</v>
      </c>
      <c r="BB165">
        <v>1961.845</v>
      </c>
      <c r="BC165">
        <v>2211.201</v>
      </c>
      <c r="BD165">
        <v>2629.239</v>
      </c>
      <c r="BE165">
        <v>3058.2779999999998</v>
      </c>
      <c r="BF165">
        <v>2849.259</v>
      </c>
      <c r="BG165">
        <f t="shared" si="2"/>
        <v>41653.453000000001</v>
      </c>
    </row>
    <row r="166" spans="2:59" x14ac:dyDescent="0.3">
      <c r="B166" t="s">
        <v>210</v>
      </c>
      <c r="C166" t="s">
        <v>590</v>
      </c>
      <c r="D166">
        <v>194.351</v>
      </c>
      <c r="E166">
        <v>168.68199999999999</v>
      </c>
      <c r="F166">
        <v>231.02099999999999</v>
      </c>
      <c r="G166">
        <v>242.02199999999999</v>
      </c>
      <c r="H166">
        <v>425.37200000000001</v>
      </c>
      <c r="I166">
        <v>344.69799999999998</v>
      </c>
      <c r="J166">
        <v>322.69600000000003</v>
      </c>
      <c r="K166">
        <v>355.69900000000001</v>
      </c>
      <c r="L166">
        <v>396.036</v>
      </c>
      <c r="M166">
        <v>432.70600000000002</v>
      </c>
      <c r="N166">
        <v>520.71400000000006</v>
      </c>
      <c r="O166">
        <v>550.04999999999995</v>
      </c>
      <c r="P166">
        <v>579.38599999999997</v>
      </c>
      <c r="Q166">
        <v>630.72400000000005</v>
      </c>
      <c r="R166">
        <v>671.06100000000004</v>
      </c>
      <c r="S166">
        <v>623.39</v>
      </c>
      <c r="T166">
        <v>484.04399999999998</v>
      </c>
      <c r="U166">
        <v>766.40300000000002</v>
      </c>
      <c r="V166">
        <v>711.39800000000002</v>
      </c>
      <c r="W166">
        <v>839.74300000000005</v>
      </c>
      <c r="X166">
        <v>795.73900000000003</v>
      </c>
      <c r="Y166">
        <v>1081.7650000000001</v>
      </c>
      <c r="Z166">
        <v>839.74300000000005</v>
      </c>
      <c r="AA166">
        <v>715.06500000000005</v>
      </c>
      <c r="AB166">
        <v>583.053</v>
      </c>
      <c r="AC166">
        <v>579.38599999999997</v>
      </c>
      <c r="AD166">
        <v>605.05499999999995</v>
      </c>
      <c r="AE166">
        <v>476.71</v>
      </c>
      <c r="AF166">
        <v>553.71699999999998</v>
      </c>
      <c r="AG166">
        <v>630.72400000000005</v>
      </c>
      <c r="AH166">
        <v>814.07399999999996</v>
      </c>
      <c r="AI166">
        <v>671.06100000000004</v>
      </c>
      <c r="AJ166">
        <v>748.06799999999998</v>
      </c>
      <c r="AK166">
        <v>751.73500000000001</v>
      </c>
      <c r="AL166">
        <v>748.06799999999998</v>
      </c>
      <c r="AM166">
        <v>762.73599999999999</v>
      </c>
      <c r="AN166">
        <v>821.40800000000002</v>
      </c>
      <c r="AO166">
        <v>792.072</v>
      </c>
      <c r="AP166">
        <v>770.07</v>
      </c>
      <c r="AQ166">
        <v>784.73800000000006</v>
      </c>
      <c r="AR166">
        <v>843.41</v>
      </c>
      <c r="AS166">
        <v>1056.096</v>
      </c>
      <c r="AT166">
        <v>891.08100000000002</v>
      </c>
      <c r="AU166">
        <v>1048.7619999999999</v>
      </c>
      <c r="AV166">
        <v>1353.123</v>
      </c>
      <c r="AW166">
        <v>1096.433</v>
      </c>
      <c r="AX166">
        <v>1217.444</v>
      </c>
      <c r="AY166">
        <v>1158.7719999999999</v>
      </c>
      <c r="AZ166">
        <v>894.74800000000005</v>
      </c>
      <c r="BA166">
        <v>792.072</v>
      </c>
      <c r="BB166">
        <v>1221.1110000000001</v>
      </c>
      <c r="BC166">
        <v>1089.0989999999999</v>
      </c>
      <c r="BD166">
        <v>1059.7629999999999</v>
      </c>
      <c r="BE166">
        <v>1151.4380000000001</v>
      </c>
      <c r="BF166">
        <v>1169.7729999999999</v>
      </c>
      <c r="BG166">
        <f t="shared" si="2"/>
        <v>40058.308000000005</v>
      </c>
    </row>
    <row r="167" spans="2:59" x14ac:dyDescent="0.3">
      <c r="B167" t="s">
        <v>394</v>
      </c>
      <c r="C167" t="s">
        <v>590</v>
      </c>
      <c r="H167">
        <v>330.03</v>
      </c>
      <c r="I167">
        <v>348.36500000000001</v>
      </c>
      <c r="J167">
        <v>429.03899999999999</v>
      </c>
      <c r="K167">
        <v>366.7</v>
      </c>
      <c r="L167">
        <v>388.702</v>
      </c>
      <c r="M167">
        <v>381.36799999999999</v>
      </c>
      <c r="N167">
        <v>454.70800000000003</v>
      </c>
      <c r="O167">
        <v>502.37900000000002</v>
      </c>
      <c r="P167">
        <v>546.38300000000004</v>
      </c>
      <c r="Q167">
        <v>572.05200000000002</v>
      </c>
      <c r="R167">
        <v>550.04999999999995</v>
      </c>
      <c r="S167">
        <v>579.38599999999997</v>
      </c>
      <c r="T167">
        <v>583.053</v>
      </c>
      <c r="U167">
        <v>638.05799999999999</v>
      </c>
      <c r="V167">
        <v>671.06100000000004</v>
      </c>
      <c r="W167">
        <v>638.05799999999999</v>
      </c>
      <c r="X167">
        <v>711.39800000000002</v>
      </c>
      <c r="Y167">
        <v>605.05499999999995</v>
      </c>
      <c r="Z167">
        <v>594.05399999999997</v>
      </c>
      <c r="AA167">
        <v>575.71900000000005</v>
      </c>
      <c r="AB167">
        <v>557.38400000000001</v>
      </c>
      <c r="AC167">
        <v>557.38400000000001</v>
      </c>
      <c r="AD167">
        <v>553.71699999999998</v>
      </c>
      <c r="AE167">
        <v>546.38300000000004</v>
      </c>
      <c r="AF167">
        <v>542.71600000000001</v>
      </c>
      <c r="AG167">
        <v>564.71799999999996</v>
      </c>
      <c r="AH167">
        <v>748.06799999999998</v>
      </c>
      <c r="AI167">
        <v>795.73900000000003</v>
      </c>
      <c r="AJ167">
        <v>795.73900000000003</v>
      </c>
      <c r="AK167">
        <v>891.08100000000002</v>
      </c>
      <c r="AL167">
        <v>916.75</v>
      </c>
      <c r="AM167">
        <v>920.41700000000003</v>
      </c>
      <c r="AN167">
        <v>913.08299999999997</v>
      </c>
      <c r="AO167">
        <v>964.42100000000005</v>
      </c>
      <c r="AP167">
        <v>935.08500000000004</v>
      </c>
      <c r="AQ167">
        <v>942.41899999999998</v>
      </c>
      <c r="AR167">
        <v>869.07899999999995</v>
      </c>
      <c r="AS167">
        <v>865.41200000000003</v>
      </c>
      <c r="AT167">
        <v>850.74400000000003</v>
      </c>
      <c r="AU167">
        <v>916.75</v>
      </c>
      <c r="AV167">
        <v>931.41800000000001</v>
      </c>
      <c r="AW167">
        <v>876.41300000000001</v>
      </c>
      <c r="AX167">
        <v>913.08299999999997</v>
      </c>
      <c r="AY167">
        <v>887.41399999999999</v>
      </c>
      <c r="AZ167">
        <v>1056.096</v>
      </c>
      <c r="BA167">
        <v>946.08600000000001</v>
      </c>
      <c r="BB167">
        <v>1144.104</v>
      </c>
      <c r="BC167">
        <v>1180.7739999999999</v>
      </c>
      <c r="BD167">
        <v>1096.433</v>
      </c>
      <c r="BE167">
        <v>1224.778</v>
      </c>
      <c r="BF167">
        <v>1276.116</v>
      </c>
      <c r="BG167">
        <f t="shared" si="2"/>
        <v>37645.421999999999</v>
      </c>
    </row>
    <row r="168" spans="2:59" x14ac:dyDescent="0.3">
      <c r="B168" t="s">
        <v>404</v>
      </c>
      <c r="C168" t="s">
        <v>590</v>
      </c>
      <c r="D168">
        <v>29.335999999999999</v>
      </c>
      <c r="E168">
        <v>55.005000000000003</v>
      </c>
      <c r="F168">
        <v>66.006</v>
      </c>
      <c r="G168">
        <v>88.007999999999996</v>
      </c>
      <c r="H168">
        <v>95.341999999999999</v>
      </c>
      <c r="I168">
        <v>91.674999999999997</v>
      </c>
      <c r="J168">
        <v>135.679</v>
      </c>
      <c r="K168">
        <v>132.012</v>
      </c>
      <c r="L168">
        <v>161.34800000000001</v>
      </c>
      <c r="M168">
        <v>190.684</v>
      </c>
      <c r="N168">
        <v>216.35300000000001</v>
      </c>
      <c r="O168">
        <v>231.02099999999999</v>
      </c>
      <c r="P168">
        <v>253.023</v>
      </c>
      <c r="Q168">
        <v>330.03</v>
      </c>
      <c r="R168">
        <v>289.69299999999998</v>
      </c>
      <c r="S168">
        <v>333.697</v>
      </c>
      <c r="T168">
        <v>333.697</v>
      </c>
      <c r="U168">
        <v>366.7</v>
      </c>
      <c r="V168">
        <v>418.03800000000001</v>
      </c>
      <c r="W168">
        <v>480.37700000000001</v>
      </c>
      <c r="X168">
        <v>572.05200000000002</v>
      </c>
      <c r="Y168">
        <v>685.72900000000004</v>
      </c>
      <c r="Z168">
        <v>748.06799999999998</v>
      </c>
      <c r="AA168">
        <v>964.42100000000005</v>
      </c>
      <c r="AB168">
        <v>993.75699999999995</v>
      </c>
      <c r="AC168">
        <v>997.42399999999998</v>
      </c>
      <c r="AD168">
        <v>902.08199999999999</v>
      </c>
      <c r="AE168">
        <v>1001.091</v>
      </c>
      <c r="AF168">
        <v>990.09</v>
      </c>
      <c r="AG168">
        <v>1041.4280000000001</v>
      </c>
      <c r="AH168">
        <v>733.4</v>
      </c>
      <c r="AI168">
        <v>722.399</v>
      </c>
      <c r="AJ168">
        <v>700.39700000000005</v>
      </c>
      <c r="AK168">
        <v>781.07100000000003</v>
      </c>
      <c r="AL168">
        <v>773.73699999999997</v>
      </c>
      <c r="AM168">
        <v>810.40700000000004</v>
      </c>
      <c r="AN168">
        <v>902.08199999999999</v>
      </c>
      <c r="AO168">
        <v>909.41600000000005</v>
      </c>
      <c r="AP168">
        <v>957.08699999999999</v>
      </c>
      <c r="AQ168">
        <v>953.42</v>
      </c>
      <c r="AR168">
        <v>696.73</v>
      </c>
      <c r="AS168">
        <v>656.39300000000003</v>
      </c>
      <c r="AT168">
        <v>700.39700000000005</v>
      </c>
      <c r="AU168">
        <v>759.06899999999996</v>
      </c>
      <c r="AV168">
        <v>814.07399999999996</v>
      </c>
      <c r="AW168">
        <v>715.06500000000005</v>
      </c>
      <c r="AX168">
        <v>693.06299999999999</v>
      </c>
      <c r="AY168">
        <v>722.399</v>
      </c>
      <c r="AZ168">
        <v>810.40700000000004</v>
      </c>
      <c r="BA168">
        <v>968.08799999999997</v>
      </c>
      <c r="BB168">
        <v>1173.44</v>
      </c>
      <c r="BC168">
        <v>1327.454</v>
      </c>
      <c r="BD168">
        <v>1866.5029999999999</v>
      </c>
      <c r="BE168">
        <v>1939.8430000000001</v>
      </c>
      <c r="BF168">
        <v>2126.86</v>
      </c>
      <c r="BG168">
        <f t="shared" si="2"/>
        <v>37407.066999999995</v>
      </c>
    </row>
    <row r="169" spans="2:59" x14ac:dyDescent="0.3">
      <c r="B169" t="s">
        <v>478</v>
      </c>
      <c r="C169" t="s">
        <v>590</v>
      </c>
      <c r="D169">
        <v>715.06500000000005</v>
      </c>
      <c r="E169">
        <v>289.69299999999998</v>
      </c>
      <c r="F169">
        <v>326.363</v>
      </c>
      <c r="G169">
        <v>370.36700000000002</v>
      </c>
      <c r="H169">
        <v>304.36099999999999</v>
      </c>
      <c r="I169">
        <v>282.35899999999998</v>
      </c>
      <c r="J169">
        <v>300.69400000000002</v>
      </c>
      <c r="K169">
        <v>253.023</v>
      </c>
      <c r="L169">
        <v>385.03500000000003</v>
      </c>
      <c r="M169">
        <v>1107.434</v>
      </c>
      <c r="N169">
        <v>872.74599999999998</v>
      </c>
      <c r="O169">
        <v>803.07299999999998</v>
      </c>
      <c r="P169">
        <v>678.39499999999998</v>
      </c>
      <c r="Q169">
        <v>539.04899999999998</v>
      </c>
      <c r="R169">
        <v>520.71400000000006</v>
      </c>
      <c r="S169">
        <v>524.38099999999997</v>
      </c>
      <c r="T169">
        <v>451.041</v>
      </c>
      <c r="U169">
        <v>513.38</v>
      </c>
      <c r="V169">
        <v>711.39800000000002</v>
      </c>
      <c r="W169">
        <v>678.39499999999998</v>
      </c>
      <c r="X169">
        <v>608.72199999999998</v>
      </c>
      <c r="Y169">
        <v>693.06299999999999</v>
      </c>
      <c r="Z169">
        <v>553.71699999999998</v>
      </c>
      <c r="AA169">
        <v>689.39599999999996</v>
      </c>
      <c r="AB169">
        <v>616.05600000000004</v>
      </c>
      <c r="AC169">
        <v>663.72699999999998</v>
      </c>
      <c r="AD169">
        <v>674.72799999999995</v>
      </c>
      <c r="AE169">
        <v>498.71199999999999</v>
      </c>
      <c r="AF169">
        <v>458.375</v>
      </c>
      <c r="AG169">
        <v>374.03399999999999</v>
      </c>
      <c r="AH169">
        <v>487.71100000000001</v>
      </c>
      <c r="AI169">
        <v>546.38300000000004</v>
      </c>
      <c r="AJ169">
        <v>447.37400000000002</v>
      </c>
      <c r="AK169">
        <v>447.37400000000002</v>
      </c>
      <c r="AL169">
        <v>513.38</v>
      </c>
      <c r="AM169">
        <v>399.70299999999997</v>
      </c>
      <c r="AN169">
        <v>473.04300000000001</v>
      </c>
      <c r="AO169">
        <v>443.70699999999999</v>
      </c>
      <c r="AP169">
        <v>414.37099999999998</v>
      </c>
      <c r="AQ169">
        <v>366.7</v>
      </c>
      <c r="AR169">
        <v>425.37200000000001</v>
      </c>
      <c r="AS169">
        <v>568.38499999999999</v>
      </c>
      <c r="AT169">
        <v>608.72199999999998</v>
      </c>
      <c r="AU169">
        <v>652.726</v>
      </c>
      <c r="AV169">
        <v>641.72500000000002</v>
      </c>
      <c r="AW169">
        <v>546.38300000000004</v>
      </c>
      <c r="AX169">
        <v>733.4</v>
      </c>
      <c r="AY169">
        <v>641.72500000000002</v>
      </c>
      <c r="AZ169">
        <v>663.72699999999998</v>
      </c>
      <c r="BA169">
        <v>652.726</v>
      </c>
      <c r="BB169">
        <v>726.06600000000003</v>
      </c>
      <c r="BC169">
        <v>898.41499999999996</v>
      </c>
      <c r="BD169">
        <v>1030.4269999999999</v>
      </c>
      <c r="BE169">
        <v>1191.7750000000001</v>
      </c>
      <c r="BF169">
        <v>1309.1189999999999</v>
      </c>
      <c r="BG169">
        <f t="shared" si="2"/>
        <v>32287.934999999998</v>
      </c>
    </row>
    <row r="170" spans="2:59" x14ac:dyDescent="0.3">
      <c r="B170" t="s">
        <v>316</v>
      </c>
      <c r="C170" t="s">
        <v>590</v>
      </c>
      <c r="D170">
        <v>80.674000000000007</v>
      </c>
      <c r="E170">
        <v>113.67700000000001</v>
      </c>
      <c r="F170">
        <v>132.012</v>
      </c>
      <c r="G170">
        <v>146.68</v>
      </c>
      <c r="H170">
        <v>172.34899999999999</v>
      </c>
      <c r="I170">
        <v>179.68299999999999</v>
      </c>
      <c r="J170">
        <v>234.68799999999999</v>
      </c>
      <c r="K170">
        <v>319.029</v>
      </c>
      <c r="L170">
        <v>168.68199999999999</v>
      </c>
      <c r="M170">
        <v>319.029</v>
      </c>
      <c r="N170">
        <v>572.05200000000002</v>
      </c>
      <c r="O170">
        <v>421.70499999999998</v>
      </c>
      <c r="P170">
        <v>487.71100000000001</v>
      </c>
      <c r="Q170">
        <v>517.04700000000003</v>
      </c>
      <c r="R170">
        <v>293.36</v>
      </c>
      <c r="S170">
        <v>253.023</v>
      </c>
      <c r="T170">
        <v>223.68700000000001</v>
      </c>
      <c r="U170">
        <v>231.02099999999999</v>
      </c>
      <c r="V170">
        <v>231.02099999999999</v>
      </c>
      <c r="W170">
        <v>223.68700000000001</v>
      </c>
      <c r="X170">
        <v>187.017</v>
      </c>
      <c r="Y170">
        <v>150.34700000000001</v>
      </c>
      <c r="Z170">
        <v>157.68100000000001</v>
      </c>
      <c r="AA170">
        <v>179.68299999999999</v>
      </c>
      <c r="AB170">
        <v>183.35</v>
      </c>
      <c r="AC170">
        <v>201.685</v>
      </c>
      <c r="AD170">
        <v>209.01900000000001</v>
      </c>
      <c r="AE170">
        <v>209.01900000000001</v>
      </c>
      <c r="AF170">
        <v>209.01900000000001</v>
      </c>
      <c r="AG170">
        <v>234.68799999999999</v>
      </c>
      <c r="AH170">
        <v>212.68600000000001</v>
      </c>
      <c r="AI170">
        <v>234.68799999999999</v>
      </c>
      <c r="AJ170">
        <v>256.69</v>
      </c>
      <c r="AK170">
        <v>256.69</v>
      </c>
      <c r="AL170">
        <v>275.02499999999998</v>
      </c>
      <c r="AM170">
        <v>348.36500000000001</v>
      </c>
      <c r="AN170">
        <v>476.71</v>
      </c>
      <c r="AO170">
        <v>608.72199999999998</v>
      </c>
      <c r="AP170">
        <v>685.72900000000004</v>
      </c>
      <c r="AQ170">
        <v>927.75099999999998</v>
      </c>
      <c r="AR170">
        <v>938.75199999999995</v>
      </c>
      <c r="AS170">
        <v>872.74599999999998</v>
      </c>
      <c r="AT170">
        <v>1151.4380000000001</v>
      </c>
      <c r="AU170">
        <v>1100.0999999999999</v>
      </c>
      <c r="AV170">
        <v>1393.46</v>
      </c>
      <c r="AW170">
        <v>1404.461</v>
      </c>
      <c r="AX170">
        <v>1551.1410000000001</v>
      </c>
      <c r="AY170">
        <v>909.41600000000005</v>
      </c>
      <c r="AZ170">
        <v>946.08600000000001</v>
      </c>
      <c r="BA170">
        <v>1257.7809999999999</v>
      </c>
      <c r="BB170">
        <v>1639.1489999999999</v>
      </c>
      <c r="BC170">
        <v>1624.481</v>
      </c>
      <c r="BD170">
        <v>1697.8209999999999</v>
      </c>
      <c r="BE170">
        <v>1576.81</v>
      </c>
      <c r="BF170">
        <v>1954.511</v>
      </c>
      <c r="BG170">
        <f t="shared" si="2"/>
        <v>31543.533999999996</v>
      </c>
    </row>
    <row r="171" spans="2:59" x14ac:dyDescent="0.3">
      <c r="B171" t="s">
        <v>506</v>
      </c>
      <c r="C171" t="s">
        <v>590</v>
      </c>
      <c r="D171">
        <v>33.003</v>
      </c>
      <c r="E171">
        <v>3.6669999999999998</v>
      </c>
      <c r="H171">
        <v>11.000999999999999</v>
      </c>
      <c r="I171">
        <v>80.674000000000007</v>
      </c>
      <c r="J171">
        <v>201.685</v>
      </c>
      <c r="K171">
        <v>227.35400000000001</v>
      </c>
      <c r="L171">
        <v>278.69200000000001</v>
      </c>
      <c r="M171">
        <v>304.36099999999999</v>
      </c>
      <c r="N171">
        <v>366.7</v>
      </c>
      <c r="O171">
        <v>399.70299999999997</v>
      </c>
      <c r="P171">
        <v>381.36799999999999</v>
      </c>
      <c r="Q171">
        <v>370.36700000000002</v>
      </c>
      <c r="R171">
        <v>311.69499999999999</v>
      </c>
      <c r="S171">
        <v>337.36399999999998</v>
      </c>
      <c r="T171">
        <v>333.697</v>
      </c>
      <c r="U171">
        <v>341.03100000000001</v>
      </c>
      <c r="V171">
        <v>440.04</v>
      </c>
      <c r="W171">
        <v>447.37400000000002</v>
      </c>
      <c r="X171">
        <v>465.709</v>
      </c>
      <c r="Y171">
        <v>436.37299999999999</v>
      </c>
      <c r="Z171">
        <v>436.37299999999999</v>
      </c>
      <c r="AA171">
        <v>271.358</v>
      </c>
      <c r="AB171">
        <v>333.697</v>
      </c>
      <c r="AC171">
        <v>440.04</v>
      </c>
      <c r="AD171">
        <v>458.375</v>
      </c>
      <c r="AE171">
        <v>436.37299999999999</v>
      </c>
      <c r="AF171">
        <v>436.37299999999999</v>
      </c>
      <c r="AG171">
        <v>436.37299999999999</v>
      </c>
      <c r="AH171">
        <v>425.37200000000001</v>
      </c>
      <c r="AI171">
        <v>326.363</v>
      </c>
      <c r="AJ171">
        <v>264.024</v>
      </c>
      <c r="AK171">
        <v>132.012</v>
      </c>
      <c r="AL171">
        <v>484.04399999999998</v>
      </c>
      <c r="AM171">
        <v>454.70800000000003</v>
      </c>
      <c r="AN171">
        <v>341.03100000000001</v>
      </c>
      <c r="AO171">
        <v>1202.7760000000001</v>
      </c>
      <c r="AP171">
        <v>1213.777</v>
      </c>
      <c r="AQ171">
        <v>1239.4459999999999</v>
      </c>
      <c r="AR171">
        <v>1188.1079999999999</v>
      </c>
      <c r="AS171">
        <v>1144.104</v>
      </c>
      <c r="AT171">
        <v>1125.769</v>
      </c>
      <c r="AU171">
        <v>1041.4280000000001</v>
      </c>
      <c r="AV171">
        <v>1030.4269999999999</v>
      </c>
      <c r="AW171">
        <v>1019.426</v>
      </c>
      <c r="AX171">
        <v>1015.759</v>
      </c>
      <c r="AY171">
        <v>1063.43</v>
      </c>
      <c r="AZ171">
        <v>1096.433</v>
      </c>
      <c r="BA171">
        <v>1045.095</v>
      </c>
      <c r="BB171">
        <v>1037.761</v>
      </c>
      <c r="BC171">
        <v>1048.7619999999999</v>
      </c>
      <c r="BD171">
        <v>1206.443</v>
      </c>
      <c r="BE171">
        <v>1089.0989999999999</v>
      </c>
      <c r="BF171">
        <v>1202.7760000000001</v>
      </c>
      <c r="BG171">
        <f t="shared" si="2"/>
        <v>31459.192999999999</v>
      </c>
    </row>
    <row r="172" spans="2:59" x14ac:dyDescent="0.3">
      <c r="B172" t="s">
        <v>450</v>
      </c>
      <c r="C172" t="s">
        <v>590</v>
      </c>
      <c r="AO172">
        <v>396.036</v>
      </c>
      <c r="AP172">
        <v>601.38800000000003</v>
      </c>
      <c r="AQ172">
        <v>649.05899999999997</v>
      </c>
      <c r="AR172">
        <v>792.072</v>
      </c>
      <c r="AS172">
        <v>1349.4559999999999</v>
      </c>
      <c r="AT172">
        <v>1155.105</v>
      </c>
      <c r="AU172">
        <v>1279.7829999999999</v>
      </c>
      <c r="AV172">
        <v>1866.5029999999999</v>
      </c>
      <c r="AW172">
        <v>2742.9160000000002</v>
      </c>
      <c r="AX172">
        <v>2266.2060000000001</v>
      </c>
      <c r="AY172">
        <v>2324.8780000000002</v>
      </c>
      <c r="AZ172">
        <v>2053.52</v>
      </c>
      <c r="BA172">
        <v>2090.19</v>
      </c>
      <c r="BB172">
        <v>2035.1849999999999</v>
      </c>
      <c r="BC172">
        <v>2247.8710000000001</v>
      </c>
      <c r="BD172">
        <v>2200.1999999999998</v>
      </c>
      <c r="BE172">
        <v>2438.5549999999998</v>
      </c>
      <c r="BG172">
        <f t="shared" si="2"/>
        <v>28488.922999999999</v>
      </c>
    </row>
    <row r="173" spans="2:59" x14ac:dyDescent="0.3">
      <c r="B173" t="s">
        <v>484</v>
      </c>
      <c r="C173" t="s">
        <v>590</v>
      </c>
      <c r="D173">
        <v>84.340999999999994</v>
      </c>
      <c r="E173">
        <v>88.007999999999996</v>
      </c>
      <c r="F173">
        <v>106.343</v>
      </c>
      <c r="G173">
        <v>102.676</v>
      </c>
      <c r="H173">
        <v>135.679</v>
      </c>
      <c r="I173">
        <v>132.012</v>
      </c>
      <c r="J173">
        <v>139.346</v>
      </c>
      <c r="K173">
        <v>227.35400000000001</v>
      </c>
      <c r="L173">
        <v>154.01400000000001</v>
      </c>
      <c r="M173">
        <v>161.34800000000001</v>
      </c>
      <c r="N173">
        <v>216.35300000000001</v>
      </c>
      <c r="O173">
        <v>187.017</v>
      </c>
      <c r="P173">
        <v>234.68799999999999</v>
      </c>
      <c r="Q173">
        <v>264.024</v>
      </c>
      <c r="R173">
        <v>330.03</v>
      </c>
      <c r="S173">
        <v>502.37900000000002</v>
      </c>
      <c r="T173">
        <v>480.37700000000001</v>
      </c>
      <c r="U173">
        <v>799.40599999999995</v>
      </c>
      <c r="V173">
        <v>557.38400000000001</v>
      </c>
      <c r="W173">
        <v>487.71100000000001</v>
      </c>
      <c r="X173">
        <v>814.07399999999996</v>
      </c>
      <c r="Y173">
        <v>275.02499999999998</v>
      </c>
      <c r="Z173">
        <v>718.73199999999997</v>
      </c>
      <c r="AA173">
        <v>935.08500000000004</v>
      </c>
      <c r="AB173">
        <v>715.06500000000005</v>
      </c>
      <c r="AC173">
        <v>858.07799999999997</v>
      </c>
      <c r="AD173">
        <v>924.08399999999995</v>
      </c>
      <c r="AE173">
        <v>993.75699999999995</v>
      </c>
      <c r="AF173">
        <v>1008.425</v>
      </c>
      <c r="AG173">
        <v>957.08699999999999</v>
      </c>
      <c r="AH173">
        <v>733.4</v>
      </c>
      <c r="AI173">
        <v>707.73099999999999</v>
      </c>
      <c r="AJ173">
        <v>682.06200000000001</v>
      </c>
      <c r="AK173">
        <v>641.72500000000002</v>
      </c>
      <c r="AL173">
        <v>630.72400000000005</v>
      </c>
      <c r="AM173">
        <v>590.38699999999994</v>
      </c>
      <c r="AN173">
        <v>568.38499999999999</v>
      </c>
      <c r="AO173">
        <v>539.04899999999998</v>
      </c>
      <c r="AP173">
        <v>513.38</v>
      </c>
      <c r="AQ173">
        <v>491.37799999999999</v>
      </c>
      <c r="AR173">
        <v>480.37700000000001</v>
      </c>
      <c r="AS173">
        <v>502.37900000000002</v>
      </c>
      <c r="AT173">
        <v>586.72</v>
      </c>
      <c r="AU173">
        <v>594.05399999999997</v>
      </c>
      <c r="AV173">
        <v>594.05399999999997</v>
      </c>
      <c r="AW173">
        <v>594.05399999999997</v>
      </c>
      <c r="AX173">
        <v>594.05399999999997</v>
      </c>
      <c r="AY173">
        <v>608.72199999999998</v>
      </c>
      <c r="AZ173">
        <v>601.38800000000003</v>
      </c>
      <c r="BA173">
        <v>597.721</v>
      </c>
      <c r="BB173">
        <v>612.38900000000001</v>
      </c>
      <c r="BC173">
        <v>605.05499999999995</v>
      </c>
      <c r="BD173">
        <v>608.72199999999998</v>
      </c>
      <c r="BE173">
        <v>608.72199999999998</v>
      </c>
      <c r="BF173">
        <v>608.72199999999998</v>
      </c>
      <c r="BG173">
        <f t="shared" si="2"/>
        <v>28485.256000000005</v>
      </c>
    </row>
    <row r="174" spans="2:59" x14ac:dyDescent="0.3">
      <c r="B174" t="s">
        <v>374</v>
      </c>
      <c r="C174" t="s">
        <v>590</v>
      </c>
      <c r="D174">
        <v>121.011</v>
      </c>
      <c r="E174">
        <v>117.34399999999999</v>
      </c>
      <c r="F174">
        <v>139.346</v>
      </c>
      <c r="G174">
        <v>176.01599999999999</v>
      </c>
      <c r="H174">
        <v>176.01599999999999</v>
      </c>
      <c r="I174">
        <v>198.018</v>
      </c>
      <c r="J174">
        <v>190.684</v>
      </c>
      <c r="K174">
        <v>223.68700000000001</v>
      </c>
      <c r="L174">
        <v>198.018</v>
      </c>
      <c r="M174">
        <v>161.34800000000001</v>
      </c>
      <c r="N174">
        <v>201.685</v>
      </c>
      <c r="O174">
        <v>227.35400000000001</v>
      </c>
      <c r="P174">
        <v>245.68899999999999</v>
      </c>
      <c r="Q174">
        <v>267.69099999999997</v>
      </c>
      <c r="R174">
        <v>304.36099999999999</v>
      </c>
      <c r="S174">
        <v>341.03100000000001</v>
      </c>
      <c r="T174">
        <v>341.03100000000001</v>
      </c>
      <c r="U174">
        <v>414.37099999999998</v>
      </c>
      <c r="V174">
        <v>396.036</v>
      </c>
      <c r="W174">
        <v>429.03899999999999</v>
      </c>
      <c r="X174">
        <v>392.36900000000003</v>
      </c>
      <c r="Y174">
        <v>396.036</v>
      </c>
      <c r="Z174">
        <v>366.7</v>
      </c>
      <c r="AA174">
        <v>418.03800000000001</v>
      </c>
      <c r="AB174">
        <v>436.37299999999999</v>
      </c>
      <c r="AC174">
        <v>407.03699999999998</v>
      </c>
      <c r="AD174">
        <v>381.36799999999999</v>
      </c>
      <c r="AE174">
        <v>359.36599999999999</v>
      </c>
      <c r="AF174">
        <v>385.03500000000003</v>
      </c>
      <c r="AG174">
        <v>418.03800000000001</v>
      </c>
      <c r="AH174">
        <v>421.70499999999998</v>
      </c>
      <c r="AI174">
        <v>436.37299999999999</v>
      </c>
      <c r="AJ174">
        <v>443.70699999999999</v>
      </c>
      <c r="AK174">
        <v>454.70800000000003</v>
      </c>
      <c r="AL174">
        <v>462.04199999999997</v>
      </c>
      <c r="AM174">
        <v>469.37599999999998</v>
      </c>
      <c r="AN174">
        <v>487.71100000000001</v>
      </c>
      <c r="AO174">
        <v>524.38099999999997</v>
      </c>
      <c r="AP174">
        <v>762.73599999999999</v>
      </c>
      <c r="AQ174">
        <v>795.73900000000003</v>
      </c>
      <c r="AR174">
        <v>821.40800000000002</v>
      </c>
      <c r="AS174">
        <v>828.74199999999996</v>
      </c>
      <c r="AT174">
        <v>847.077</v>
      </c>
      <c r="AU174">
        <v>843.41</v>
      </c>
      <c r="AV174">
        <v>876.41300000000001</v>
      </c>
      <c r="AW174">
        <v>898.41499999999996</v>
      </c>
      <c r="AX174">
        <v>942.41899999999998</v>
      </c>
      <c r="AY174">
        <v>1008.425</v>
      </c>
      <c r="AZ174">
        <v>1070.7639999999999</v>
      </c>
      <c r="BA174">
        <v>806.74</v>
      </c>
      <c r="BB174">
        <v>964.42100000000005</v>
      </c>
      <c r="BC174">
        <v>1045.095</v>
      </c>
      <c r="BD174">
        <v>993.75699999999995</v>
      </c>
      <c r="BE174">
        <v>1026.76</v>
      </c>
      <c r="BF174">
        <v>1411.7950000000001</v>
      </c>
      <c r="BG174">
        <f t="shared" si="2"/>
        <v>28474.254999999997</v>
      </c>
    </row>
    <row r="175" spans="2:59" x14ac:dyDescent="0.3">
      <c r="B175" t="s">
        <v>240</v>
      </c>
      <c r="C175" t="s">
        <v>590</v>
      </c>
      <c r="D175">
        <v>223.68700000000001</v>
      </c>
      <c r="E175">
        <v>293.36</v>
      </c>
      <c r="F175">
        <v>264.024</v>
      </c>
      <c r="G175">
        <v>330.03</v>
      </c>
      <c r="H175">
        <v>315.36200000000002</v>
      </c>
      <c r="I175">
        <v>344.69799999999998</v>
      </c>
      <c r="J175">
        <v>388.702</v>
      </c>
      <c r="K175">
        <v>418.03800000000001</v>
      </c>
      <c r="L175">
        <v>542.71600000000001</v>
      </c>
      <c r="M175">
        <v>407.03699999999998</v>
      </c>
      <c r="N175">
        <v>381.36799999999999</v>
      </c>
      <c r="O175">
        <v>469.37599999999998</v>
      </c>
      <c r="P175">
        <v>553.71699999999998</v>
      </c>
      <c r="Q175">
        <v>557.38400000000001</v>
      </c>
      <c r="R175">
        <v>557.38400000000001</v>
      </c>
      <c r="S175">
        <v>506.04599999999999</v>
      </c>
      <c r="T175">
        <v>220.02</v>
      </c>
      <c r="U175">
        <v>722.399</v>
      </c>
      <c r="V175">
        <v>392.36900000000003</v>
      </c>
      <c r="W175">
        <v>572.05200000000002</v>
      </c>
      <c r="X175">
        <v>564.71799999999996</v>
      </c>
      <c r="Y175">
        <v>528.048</v>
      </c>
      <c r="Z175">
        <v>517.04700000000003</v>
      </c>
      <c r="AA175">
        <v>363.03300000000002</v>
      </c>
      <c r="AB175">
        <v>568.38499999999999</v>
      </c>
      <c r="AC175">
        <v>509.71300000000002</v>
      </c>
      <c r="AD175">
        <v>326.363</v>
      </c>
      <c r="AE175">
        <v>234.68799999999999</v>
      </c>
      <c r="AF175">
        <v>546.38300000000004</v>
      </c>
      <c r="AG175">
        <v>473.04300000000001</v>
      </c>
      <c r="AH175">
        <v>553.71699999999998</v>
      </c>
      <c r="AI175">
        <v>546.38300000000004</v>
      </c>
      <c r="AJ175">
        <v>480.37700000000001</v>
      </c>
      <c r="AK175">
        <v>498.71199999999999</v>
      </c>
      <c r="AL175">
        <v>502.37900000000002</v>
      </c>
      <c r="AM175">
        <v>502.37900000000002</v>
      </c>
      <c r="AN175">
        <v>517.04700000000003</v>
      </c>
      <c r="AO175">
        <v>520.71400000000006</v>
      </c>
      <c r="AP175">
        <v>528.048</v>
      </c>
      <c r="AQ175">
        <v>539.04899999999998</v>
      </c>
      <c r="AR175">
        <v>531.71500000000003</v>
      </c>
      <c r="AS175">
        <v>539.04899999999998</v>
      </c>
      <c r="AT175">
        <v>539.04899999999998</v>
      </c>
      <c r="AU175">
        <v>531.71500000000003</v>
      </c>
      <c r="AV175">
        <v>583.053</v>
      </c>
      <c r="AW175">
        <v>608.72199999999998</v>
      </c>
      <c r="AX175">
        <v>627.05700000000002</v>
      </c>
      <c r="AY175">
        <v>638.05799999999999</v>
      </c>
      <c r="AZ175">
        <v>660.06</v>
      </c>
      <c r="BA175">
        <v>575.71900000000005</v>
      </c>
      <c r="BB175">
        <v>663.72699999999998</v>
      </c>
      <c r="BC175">
        <v>707.73099999999999</v>
      </c>
      <c r="BD175">
        <v>568.38499999999999</v>
      </c>
      <c r="BE175">
        <v>553.71699999999998</v>
      </c>
      <c r="BF175">
        <v>506.04599999999999</v>
      </c>
      <c r="BG175">
        <f t="shared" si="2"/>
        <v>27113.797999999999</v>
      </c>
    </row>
    <row r="176" spans="2:59" x14ac:dyDescent="0.3">
      <c r="B176" t="s">
        <v>214</v>
      </c>
      <c r="C176" t="s">
        <v>590</v>
      </c>
      <c r="D176">
        <v>58.671999999999997</v>
      </c>
      <c r="E176">
        <v>113.67700000000001</v>
      </c>
      <c r="F176">
        <v>117.34399999999999</v>
      </c>
      <c r="G176">
        <v>124.678</v>
      </c>
      <c r="H176">
        <v>121.011</v>
      </c>
      <c r="I176">
        <v>135.679</v>
      </c>
      <c r="J176">
        <v>139.346</v>
      </c>
      <c r="K176">
        <v>168.68199999999999</v>
      </c>
      <c r="L176">
        <v>183.35</v>
      </c>
      <c r="M176">
        <v>212.68600000000001</v>
      </c>
      <c r="N176">
        <v>256.69</v>
      </c>
      <c r="O176">
        <v>260.35700000000003</v>
      </c>
      <c r="P176">
        <v>234.68799999999999</v>
      </c>
      <c r="Q176">
        <v>253.023</v>
      </c>
      <c r="R176">
        <v>300.69400000000002</v>
      </c>
      <c r="S176">
        <v>348.36500000000001</v>
      </c>
      <c r="T176">
        <v>330.03</v>
      </c>
      <c r="U176">
        <v>407.03699999999998</v>
      </c>
      <c r="V176">
        <v>399.70299999999997</v>
      </c>
      <c r="W176">
        <v>480.37700000000001</v>
      </c>
      <c r="X176">
        <v>421.70499999999998</v>
      </c>
      <c r="Y176">
        <v>440.04</v>
      </c>
      <c r="Z176">
        <v>458.375</v>
      </c>
      <c r="AA176">
        <v>487.71100000000001</v>
      </c>
      <c r="AB176">
        <v>498.71199999999999</v>
      </c>
      <c r="AC176">
        <v>517.04700000000003</v>
      </c>
      <c r="AD176">
        <v>491.37799999999999</v>
      </c>
      <c r="AE176">
        <v>498.71199999999999</v>
      </c>
      <c r="AF176">
        <v>528.048</v>
      </c>
      <c r="AG176">
        <v>579.38599999999997</v>
      </c>
      <c r="AH176">
        <v>711.39800000000002</v>
      </c>
      <c r="AI176">
        <v>667.39400000000001</v>
      </c>
      <c r="AJ176">
        <v>649.05899999999997</v>
      </c>
      <c r="AK176">
        <v>583.053</v>
      </c>
      <c r="AL176">
        <v>575.71900000000005</v>
      </c>
      <c r="AM176">
        <v>572.05200000000002</v>
      </c>
      <c r="AN176">
        <v>601.38800000000003</v>
      </c>
      <c r="AO176">
        <v>590.38699999999994</v>
      </c>
      <c r="AP176">
        <v>623.39</v>
      </c>
      <c r="AQ176">
        <v>630.72400000000005</v>
      </c>
      <c r="AR176">
        <v>689.39599999999996</v>
      </c>
      <c r="AS176">
        <v>762.73599999999999</v>
      </c>
      <c r="AT176">
        <v>726.06600000000003</v>
      </c>
      <c r="AU176">
        <v>733.4</v>
      </c>
      <c r="AV176">
        <v>748.06799999999998</v>
      </c>
      <c r="AW176">
        <v>722.399</v>
      </c>
      <c r="AX176">
        <v>678.39499999999998</v>
      </c>
      <c r="AY176">
        <v>689.39599999999996</v>
      </c>
      <c r="AZ176">
        <v>630.72400000000005</v>
      </c>
      <c r="BA176">
        <v>575.71900000000005</v>
      </c>
      <c r="BB176">
        <v>630.72400000000005</v>
      </c>
      <c r="BC176">
        <v>568.38499999999999</v>
      </c>
      <c r="BD176">
        <v>590.38699999999994</v>
      </c>
      <c r="BE176">
        <v>678.39499999999998</v>
      </c>
      <c r="BF176">
        <v>597.721</v>
      </c>
      <c r="BG176">
        <f t="shared" si="2"/>
        <v>25793.678</v>
      </c>
    </row>
    <row r="177" spans="2:59" x14ac:dyDescent="0.3">
      <c r="B177" t="s">
        <v>112</v>
      </c>
      <c r="C177" t="s">
        <v>590</v>
      </c>
      <c r="D177">
        <v>157.68100000000001</v>
      </c>
      <c r="E177">
        <v>176.01599999999999</v>
      </c>
      <c r="F177">
        <v>157.68100000000001</v>
      </c>
      <c r="G177">
        <v>150.34700000000001</v>
      </c>
      <c r="H177">
        <v>201.685</v>
      </c>
      <c r="I177">
        <v>179.68299999999999</v>
      </c>
      <c r="J177">
        <v>201.685</v>
      </c>
      <c r="K177">
        <v>212.68600000000001</v>
      </c>
      <c r="L177">
        <v>223.68700000000001</v>
      </c>
      <c r="M177">
        <v>198.018</v>
      </c>
      <c r="N177">
        <v>227.35400000000001</v>
      </c>
      <c r="O177">
        <v>231.02099999999999</v>
      </c>
      <c r="P177">
        <v>253.023</v>
      </c>
      <c r="Q177">
        <v>425.37200000000001</v>
      </c>
      <c r="R177">
        <v>443.70699999999999</v>
      </c>
      <c r="S177">
        <v>458.375</v>
      </c>
      <c r="T177">
        <v>469.37599999999998</v>
      </c>
      <c r="U177">
        <v>454.70800000000003</v>
      </c>
      <c r="V177">
        <v>425.37200000000001</v>
      </c>
      <c r="W177">
        <v>462.04199999999997</v>
      </c>
      <c r="X177">
        <v>436.37299999999999</v>
      </c>
      <c r="Y177">
        <v>388.702</v>
      </c>
      <c r="Z177">
        <v>396.036</v>
      </c>
      <c r="AA177">
        <v>451.041</v>
      </c>
      <c r="AB177">
        <v>443.70699999999999</v>
      </c>
      <c r="AC177">
        <v>451.041</v>
      </c>
      <c r="AD177">
        <v>421.70499999999998</v>
      </c>
      <c r="AE177">
        <v>572.05200000000002</v>
      </c>
      <c r="AF177">
        <v>645.39200000000005</v>
      </c>
      <c r="AG177">
        <v>781.07100000000003</v>
      </c>
      <c r="AH177">
        <v>502.37900000000002</v>
      </c>
      <c r="AI177">
        <v>539.04899999999998</v>
      </c>
      <c r="AJ177">
        <v>462.04199999999997</v>
      </c>
      <c r="AK177">
        <v>539.04899999999998</v>
      </c>
      <c r="AL177">
        <v>531.71500000000003</v>
      </c>
      <c r="AM177">
        <v>531.71500000000003</v>
      </c>
      <c r="AN177">
        <v>528.048</v>
      </c>
      <c r="AO177">
        <v>524.38099999999997</v>
      </c>
      <c r="AP177">
        <v>520.71400000000006</v>
      </c>
      <c r="AQ177">
        <v>513.38</v>
      </c>
      <c r="AR177">
        <v>517.04700000000003</v>
      </c>
      <c r="AS177">
        <v>528.048</v>
      </c>
      <c r="AT177">
        <v>557.38400000000001</v>
      </c>
      <c r="AU177">
        <v>561.05100000000004</v>
      </c>
      <c r="AV177">
        <v>583.053</v>
      </c>
      <c r="AW177">
        <v>583.053</v>
      </c>
      <c r="AX177">
        <v>652.726</v>
      </c>
      <c r="AY177">
        <v>729.73299999999995</v>
      </c>
      <c r="AZ177">
        <v>649.05899999999997</v>
      </c>
      <c r="BA177">
        <v>476.71</v>
      </c>
      <c r="BB177">
        <v>608.72199999999998</v>
      </c>
      <c r="BC177">
        <v>443.70699999999999</v>
      </c>
      <c r="BD177">
        <v>476.71</v>
      </c>
      <c r="BE177">
        <v>458.375</v>
      </c>
      <c r="BF177">
        <v>575.71900000000005</v>
      </c>
      <c r="BG177">
        <f t="shared" si="2"/>
        <v>24290.207999999995</v>
      </c>
    </row>
    <row r="178" spans="2:59" x14ac:dyDescent="0.3">
      <c r="B178" t="s">
        <v>456</v>
      </c>
      <c r="C178" t="s">
        <v>590</v>
      </c>
      <c r="D178">
        <v>36.67</v>
      </c>
      <c r="E178">
        <v>58.671999999999997</v>
      </c>
      <c r="F178">
        <v>47.670999999999999</v>
      </c>
      <c r="G178">
        <v>66.006</v>
      </c>
      <c r="H178">
        <v>66.006</v>
      </c>
      <c r="I178">
        <v>84.340999999999994</v>
      </c>
      <c r="J178">
        <v>121.011</v>
      </c>
      <c r="K178">
        <v>139.346</v>
      </c>
      <c r="L178">
        <v>154.01400000000001</v>
      </c>
      <c r="M178">
        <v>161.34800000000001</v>
      </c>
      <c r="N178">
        <v>194.351</v>
      </c>
      <c r="O178">
        <v>227.35400000000001</v>
      </c>
      <c r="P178">
        <v>216.35300000000001</v>
      </c>
      <c r="Q178">
        <v>209.01900000000001</v>
      </c>
      <c r="R178">
        <v>216.35300000000001</v>
      </c>
      <c r="S178">
        <v>212.68600000000001</v>
      </c>
      <c r="T178">
        <v>264.024</v>
      </c>
      <c r="U178">
        <v>275.02499999999998</v>
      </c>
      <c r="V178">
        <v>311.69499999999999</v>
      </c>
      <c r="W178">
        <v>282.35899999999998</v>
      </c>
      <c r="X178">
        <v>293.36</v>
      </c>
      <c r="Y178">
        <v>330.03</v>
      </c>
      <c r="Z178">
        <v>337.36399999999998</v>
      </c>
      <c r="AA178">
        <v>421.70499999999998</v>
      </c>
      <c r="AB178">
        <v>458.375</v>
      </c>
      <c r="AC178">
        <v>586.72</v>
      </c>
      <c r="AD178">
        <v>605.05499999999995</v>
      </c>
      <c r="AE178">
        <v>608.72199999999998</v>
      </c>
      <c r="AF178">
        <v>572.05200000000002</v>
      </c>
      <c r="AG178">
        <v>542.71600000000001</v>
      </c>
      <c r="AH178">
        <v>436.37299999999999</v>
      </c>
      <c r="AI178">
        <v>432.70600000000002</v>
      </c>
      <c r="AJ178">
        <v>414.37099999999998</v>
      </c>
      <c r="AK178">
        <v>425.37200000000001</v>
      </c>
      <c r="AL178">
        <v>440.04</v>
      </c>
      <c r="AM178">
        <v>429.03899999999999</v>
      </c>
      <c r="AN178">
        <v>432.70600000000002</v>
      </c>
      <c r="AO178">
        <v>451.041</v>
      </c>
      <c r="AP178">
        <v>447.37400000000002</v>
      </c>
      <c r="AQ178">
        <v>495.04500000000002</v>
      </c>
      <c r="AR178">
        <v>568.38499999999999</v>
      </c>
      <c r="AS178">
        <v>678.39499999999998</v>
      </c>
      <c r="AT178">
        <v>707.73099999999999</v>
      </c>
      <c r="AU178">
        <v>770.07</v>
      </c>
      <c r="AV178">
        <v>762.73599999999999</v>
      </c>
      <c r="AW178">
        <v>821.40800000000002</v>
      </c>
      <c r="AX178">
        <v>825.07500000000005</v>
      </c>
      <c r="AY178">
        <v>817.74099999999999</v>
      </c>
      <c r="AZ178">
        <v>843.41</v>
      </c>
      <c r="BA178">
        <v>847.077</v>
      </c>
      <c r="BB178">
        <v>858.07799999999997</v>
      </c>
      <c r="BC178">
        <v>832.40899999999999</v>
      </c>
      <c r="BD178">
        <v>814.07399999999996</v>
      </c>
      <c r="BE178">
        <v>821.40800000000002</v>
      </c>
      <c r="BF178">
        <v>803.07299999999998</v>
      </c>
      <c r="BG178">
        <f t="shared" si="2"/>
        <v>24275.54</v>
      </c>
    </row>
    <row r="179" spans="2:59" x14ac:dyDescent="0.3">
      <c r="B179" t="s">
        <v>382</v>
      </c>
      <c r="C179" t="s">
        <v>590</v>
      </c>
      <c r="AW179">
        <v>2057.1869999999999</v>
      </c>
      <c r="AX179">
        <v>2383.5500000000002</v>
      </c>
      <c r="AY179">
        <v>2251.538</v>
      </c>
      <c r="AZ179">
        <v>2750.25</v>
      </c>
      <c r="BA179">
        <v>1826.1659999999999</v>
      </c>
      <c r="BB179">
        <v>2581.5680000000002</v>
      </c>
      <c r="BC179">
        <v>2570.567</v>
      </c>
      <c r="BD179">
        <v>2335.8789999999999</v>
      </c>
      <c r="BE179">
        <v>2247.8710000000001</v>
      </c>
      <c r="BF179">
        <v>2211.201</v>
      </c>
      <c r="BG179">
        <f t="shared" si="2"/>
        <v>23215.776999999998</v>
      </c>
    </row>
    <row r="180" spans="2:59" x14ac:dyDescent="0.3">
      <c r="B180" t="s">
        <v>464</v>
      </c>
      <c r="C180" t="s">
        <v>590</v>
      </c>
      <c r="D180">
        <v>106.343</v>
      </c>
      <c r="E180">
        <v>139.346</v>
      </c>
      <c r="F180">
        <v>84.340999999999994</v>
      </c>
      <c r="G180">
        <v>84.340999999999994</v>
      </c>
      <c r="H180">
        <v>36.67</v>
      </c>
      <c r="I180">
        <v>47.670999999999999</v>
      </c>
      <c r="J180">
        <v>44.003999999999998</v>
      </c>
      <c r="K180">
        <v>40.337000000000003</v>
      </c>
      <c r="L180">
        <v>55.005000000000003</v>
      </c>
      <c r="M180">
        <v>58.671999999999997</v>
      </c>
      <c r="N180">
        <v>58.671999999999997</v>
      </c>
      <c r="O180">
        <v>62.338999999999999</v>
      </c>
      <c r="P180">
        <v>66.006</v>
      </c>
      <c r="Q180">
        <v>69.673000000000002</v>
      </c>
      <c r="R180">
        <v>73.34</v>
      </c>
      <c r="S180">
        <v>176.01599999999999</v>
      </c>
      <c r="T180">
        <v>267.69099999999997</v>
      </c>
      <c r="U180">
        <v>267.69099999999997</v>
      </c>
      <c r="V180">
        <v>289.69299999999998</v>
      </c>
      <c r="W180">
        <v>297.02699999999999</v>
      </c>
      <c r="X180">
        <v>495.04500000000002</v>
      </c>
      <c r="Y180">
        <v>601.38800000000003</v>
      </c>
      <c r="Z180">
        <v>608.72199999999998</v>
      </c>
      <c r="AA180">
        <v>696.73</v>
      </c>
      <c r="AB180">
        <v>634.39099999999996</v>
      </c>
      <c r="AC180">
        <v>616.05600000000004</v>
      </c>
      <c r="AD180">
        <v>597.721</v>
      </c>
      <c r="AE180">
        <v>616.05600000000004</v>
      </c>
      <c r="AF180">
        <v>696.73</v>
      </c>
      <c r="AG180">
        <v>689.39599999999996</v>
      </c>
      <c r="AH180">
        <v>542.71600000000001</v>
      </c>
      <c r="AI180">
        <v>487.71100000000001</v>
      </c>
      <c r="AJ180">
        <v>487.71100000000001</v>
      </c>
      <c r="AK180">
        <v>495.04500000000002</v>
      </c>
      <c r="AL180">
        <v>473.04300000000001</v>
      </c>
      <c r="AM180">
        <v>462.04199999999997</v>
      </c>
      <c r="AN180">
        <v>480.37700000000001</v>
      </c>
      <c r="AO180">
        <v>498.71199999999999</v>
      </c>
      <c r="AP180">
        <v>487.71100000000001</v>
      </c>
      <c r="AQ180">
        <v>509.71300000000002</v>
      </c>
      <c r="AR180">
        <v>528.048</v>
      </c>
      <c r="AS180">
        <v>531.71500000000003</v>
      </c>
      <c r="AT180">
        <v>531.71500000000003</v>
      </c>
      <c r="AU180">
        <v>520.71400000000006</v>
      </c>
      <c r="AV180">
        <v>528.048</v>
      </c>
      <c r="AW180">
        <v>528.048</v>
      </c>
      <c r="AX180">
        <v>528.048</v>
      </c>
      <c r="AY180">
        <v>557.38400000000001</v>
      </c>
      <c r="AZ180">
        <v>542.71600000000001</v>
      </c>
      <c r="BA180">
        <v>575.71900000000005</v>
      </c>
      <c r="BB180">
        <v>590.38699999999994</v>
      </c>
      <c r="BC180">
        <v>663.72699999999998</v>
      </c>
      <c r="BD180">
        <v>737.06700000000001</v>
      </c>
      <c r="BE180">
        <v>803.07299999999998</v>
      </c>
      <c r="BF180">
        <v>839.74300000000005</v>
      </c>
      <c r="BG180">
        <f t="shared" si="2"/>
        <v>22508.045999999998</v>
      </c>
    </row>
    <row r="181" spans="2:59" x14ac:dyDescent="0.3">
      <c r="B181" t="s">
        <v>82</v>
      </c>
      <c r="C181" t="s">
        <v>590</v>
      </c>
      <c r="D181">
        <v>36.67</v>
      </c>
      <c r="E181">
        <v>47.670999999999999</v>
      </c>
      <c r="F181">
        <v>102.676</v>
      </c>
      <c r="G181">
        <v>84.340999999999994</v>
      </c>
      <c r="H181">
        <v>91.674999999999997</v>
      </c>
      <c r="I181">
        <v>150.34700000000001</v>
      </c>
      <c r="J181">
        <v>348.36500000000001</v>
      </c>
      <c r="K181">
        <v>564.71799999999996</v>
      </c>
      <c r="L181">
        <v>990.09</v>
      </c>
      <c r="M181">
        <v>1257.7809999999999</v>
      </c>
      <c r="N181">
        <v>462.04199999999997</v>
      </c>
      <c r="O181">
        <v>425.37200000000001</v>
      </c>
      <c r="P181">
        <v>374.03399999999999</v>
      </c>
      <c r="Q181">
        <v>330.03</v>
      </c>
      <c r="R181">
        <v>429.03899999999999</v>
      </c>
      <c r="S181">
        <v>707.73099999999999</v>
      </c>
      <c r="T181">
        <v>403.37</v>
      </c>
      <c r="U181">
        <v>465.709</v>
      </c>
      <c r="V181">
        <v>491.37799999999999</v>
      </c>
      <c r="W181">
        <v>407.03699999999998</v>
      </c>
      <c r="X181">
        <v>143.01300000000001</v>
      </c>
      <c r="Y181">
        <v>106.343</v>
      </c>
      <c r="Z181">
        <v>293.36</v>
      </c>
      <c r="AA181">
        <v>84.340999999999994</v>
      </c>
      <c r="AB181">
        <v>146.68</v>
      </c>
      <c r="AC181">
        <v>249.35599999999999</v>
      </c>
      <c r="AD181">
        <v>249.35599999999999</v>
      </c>
      <c r="AE181">
        <v>275.02499999999998</v>
      </c>
      <c r="AF181">
        <v>286.02600000000001</v>
      </c>
      <c r="AG181">
        <v>286.02600000000001</v>
      </c>
      <c r="AH181">
        <v>282.35899999999998</v>
      </c>
      <c r="AI181">
        <v>267.69099999999997</v>
      </c>
      <c r="AJ181">
        <v>264.024</v>
      </c>
      <c r="AK181">
        <v>271.358</v>
      </c>
      <c r="AL181">
        <v>267.69099999999997</v>
      </c>
      <c r="AM181">
        <v>275.02499999999998</v>
      </c>
      <c r="AN181">
        <v>293.36</v>
      </c>
      <c r="AO181">
        <v>308.02800000000002</v>
      </c>
      <c r="AP181">
        <v>319.029</v>
      </c>
      <c r="AQ181">
        <v>330.03</v>
      </c>
      <c r="AR181">
        <v>344.69799999999998</v>
      </c>
      <c r="AS181">
        <v>348.36500000000001</v>
      </c>
      <c r="AT181">
        <v>370.36700000000002</v>
      </c>
      <c r="AU181">
        <v>403.37</v>
      </c>
      <c r="AV181">
        <v>421.70499999999998</v>
      </c>
      <c r="AW181">
        <v>429.03899999999999</v>
      </c>
      <c r="AX181">
        <v>443.70699999999999</v>
      </c>
      <c r="AY181">
        <v>469.37599999999998</v>
      </c>
      <c r="AZ181">
        <v>480.37700000000001</v>
      </c>
      <c r="BA181">
        <v>509.71300000000002</v>
      </c>
      <c r="BB181">
        <v>524.38099999999997</v>
      </c>
      <c r="BC181">
        <v>513.38</v>
      </c>
      <c r="BD181">
        <v>524.38099999999997</v>
      </c>
      <c r="BE181">
        <v>524.38099999999997</v>
      </c>
      <c r="BF181">
        <v>531.71500000000003</v>
      </c>
      <c r="BG181">
        <f t="shared" si="2"/>
        <v>20007.152000000009</v>
      </c>
    </row>
    <row r="182" spans="2:59" x14ac:dyDescent="0.3">
      <c r="B182" t="s">
        <v>160</v>
      </c>
      <c r="C182" t="s">
        <v>590</v>
      </c>
      <c r="BD182">
        <v>5999.2120000000004</v>
      </c>
      <c r="BE182">
        <v>5214.4740000000002</v>
      </c>
      <c r="BF182">
        <v>5881.8680000000004</v>
      </c>
      <c r="BG182">
        <f t="shared" si="2"/>
        <v>17095.554000000004</v>
      </c>
    </row>
    <row r="183" spans="2:59" x14ac:dyDescent="0.3">
      <c r="B183" t="s">
        <v>170</v>
      </c>
      <c r="C183" t="s">
        <v>590</v>
      </c>
      <c r="D183">
        <v>40.337000000000003</v>
      </c>
      <c r="E183">
        <v>44.003999999999998</v>
      </c>
      <c r="F183">
        <v>47.670999999999999</v>
      </c>
      <c r="G183">
        <v>66.006</v>
      </c>
      <c r="H183">
        <v>84.340999999999994</v>
      </c>
      <c r="I183">
        <v>121.011</v>
      </c>
      <c r="J183">
        <v>139.346</v>
      </c>
      <c r="K183">
        <v>88.007999999999996</v>
      </c>
      <c r="L183">
        <v>121.011</v>
      </c>
      <c r="M183">
        <v>84.340999999999994</v>
      </c>
      <c r="N183">
        <v>139.346</v>
      </c>
      <c r="O183">
        <v>161.34800000000001</v>
      </c>
      <c r="P183">
        <v>190.684</v>
      </c>
      <c r="Q183">
        <v>179.68299999999999</v>
      </c>
      <c r="R183">
        <v>194.351</v>
      </c>
      <c r="S183">
        <v>198.018</v>
      </c>
      <c r="T183">
        <v>198.018</v>
      </c>
      <c r="U183">
        <v>198.018</v>
      </c>
      <c r="V183">
        <v>201.685</v>
      </c>
      <c r="W183">
        <v>363.03300000000002</v>
      </c>
      <c r="X183">
        <v>348.36500000000001</v>
      </c>
      <c r="Y183">
        <v>300.69400000000002</v>
      </c>
      <c r="Z183">
        <v>348.36500000000001</v>
      </c>
      <c r="AA183">
        <v>348.36500000000001</v>
      </c>
      <c r="AB183">
        <v>352.03199999999998</v>
      </c>
      <c r="AC183">
        <v>359.36599999999999</v>
      </c>
      <c r="AD183">
        <v>377.70100000000002</v>
      </c>
      <c r="AE183">
        <v>388.702</v>
      </c>
      <c r="AF183">
        <v>348.36500000000001</v>
      </c>
      <c r="AG183">
        <v>388.702</v>
      </c>
      <c r="AH183">
        <v>322.69600000000003</v>
      </c>
      <c r="AI183">
        <v>311.69499999999999</v>
      </c>
      <c r="AJ183">
        <v>311.69499999999999</v>
      </c>
      <c r="AK183">
        <v>311.69499999999999</v>
      </c>
      <c r="AL183">
        <v>304.36099999999999</v>
      </c>
      <c r="AM183">
        <v>304.36099999999999</v>
      </c>
      <c r="AN183">
        <v>311.69499999999999</v>
      </c>
      <c r="AO183">
        <v>326.363</v>
      </c>
      <c r="AP183">
        <v>315.36200000000002</v>
      </c>
      <c r="AQ183">
        <v>315.36200000000002</v>
      </c>
      <c r="AR183">
        <v>341.03100000000001</v>
      </c>
      <c r="AS183">
        <v>366.7</v>
      </c>
      <c r="AT183">
        <v>399.70299999999997</v>
      </c>
      <c r="AU183">
        <v>421.70499999999998</v>
      </c>
      <c r="AV183">
        <v>407.03699999999998</v>
      </c>
      <c r="AW183">
        <v>414.37099999999998</v>
      </c>
      <c r="AX183">
        <v>410.70400000000001</v>
      </c>
      <c r="AY183">
        <v>462.04199999999997</v>
      </c>
      <c r="AZ183">
        <v>498.71199999999999</v>
      </c>
      <c r="BA183">
        <v>462.04199999999997</v>
      </c>
      <c r="BB183">
        <v>517.04700000000003</v>
      </c>
      <c r="BC183">
        <v>473.04300000000001</v>
      </c>
      <c r="BD183">
        <v>517.04700000000003</v>
      </c>
      <c r="BE183">
        <v>608.72199999999998</v>
      </c>
      <c r="BF183">
        <v>722.399</v>
      </c>
      <c r="BG183">
        <f t="shared" si="2"/>
        <v>16578.506999999998</v>
      </c>
    </row>
    <row r="184" spans="2:59" x14ac:dyDescent="0.3">
      <c r="B184" t="s">
        <v>362</v>
      </c>
      <c r="C184" t="s">
        <v>590</v>
      </c>
      <c r="O184">
        <v>3.6669999999999998</v>
      </c>
      <c r="P184">
        <v>3.6669999999999998</v>
      </c>
      <c r="Q184">
        <v>3.6669999999999998</v>
      </c>
      <c r="R184">
        <v>3.6669999999999998</v>
      </c>
      <c r="S184">
        <v>7.3339999999999996</v>
      </c>
      <c r="T184">
        <v>11.000999999999999</v>
      </c>
      <c r="U184">
        <v>14.667999999999999</v>
      </c>
      <c r="V184">
        <v>22.001999999999999</v>
      </c>
      <c r="W184">
        <v>29.335999999999999</v>
      </c>
      <c r="X184">
        <v>44.003999999999998</v>
      </c>
      <c r="Y184">
        <v>47.670999999999999</v>
      </c>
      <c r="Z184">
        <v>47.670999999999999</v>
      </c>
      <c r="AA184">
        <v>51.338000000000001</v>
      </c>
      <c r="AB184">
        <v>58.671999999999997</v>
      </c>
      <c r="AC184">
        <v>66.006</v>
      </c>
      <c r="AD184">
        <v>80.674000000000007</v>
      </c>
      <c r="AE184">
        <v>80.674000000000007</v>
      </c>
      <c r="AF184">
        <v>95.341999999999999</v>
      </c>
      <c r="AG184">
        <v>124.678</v>
      </c>
      <c r="AH184">
        <v>172.34899999999999</v>
      </c>
      <c r="AI184">
        <v>154.01400000000001</v>
      </c>
      <c r="AJ184">
        <v>231.02099999999999</v>
      </c>
      <c r="AK184">
        <v>198.018</v>
      </c>
      <c r="AL184">
        <v>198.018</v>
      </c>
      <c r="AM184">
        <v>249.35599999999999</v>
      </c>
      <c r="AN184">
        <v>289.69299999999998</v>
      </c>
      <c r="AO184">
        <v>330.03</v>
      </c>
      <c r="AP184">
        <v>300.69400000000002</v>
      </c>
      <c r="AQ184">
        <v>421.70499999999998</v>
      </c>
      <c r="AR184">
        <v>451.041</v>
      </c>
      <c r="AS184">
        <v>462.04199999999997</v>
      </c>
      <c r="AT184">
        <v>594.05399999999997</v>
      </c>
      <c r="AU184">
        <v>506.04599999999999</v>
      </c>
      <c r="AV184">
        <v>667.39400000000001</v>
      </c>
      <c r="AW184">
        <v>601.38800000000003</v>
      </c>
      <c r="AX184">
        <v>759.06899999999996</v>
      </c>
      <c r="AY184">
        <v>781.07100000000003</v>
      </c>
      <c r="AZ184">
        <v>843.41</v>
      </c>
      <c r="BA184">
        <v>883.74699999999996</v>
      </c>
      <c r="BB184">
        <v>935.08500000000004</v>
      </c>
      <c r="BC184">
        <v>986.423</v>
      </c>
      <c r="BD184">
        <v>1111.1010000000001</v>
      </c>
      <c r="BE184">
        <v>1092.7660000000001</v>
      </c>
      <c r="BF184">
        <v>1334.788</v>
      </c>
      <c r="BG184">
        <f t="shared" si="2"/>
        <v>15350.062000000002</v>
      </c>
    </row>
    <row r="185" spans="2:59" x14ac:dyDescent="0.3">
      <c r="B185" t="s">
        <v>110</v>
      </c>
      <c r="C185" t="s">
        <v>590</v>
      </c>
      <c r="D185">
        <v>44.003999999999998</v>
      </c>
      <c r="E185">
        <v>36.67</v>
      </c>
      <c r="F185">
        <v>69.673000000000002</v>
      </c>
      <c r="G185">
        <v>62.338999999999999</v>
      </c>
      <c r="H185">
        <v>84.340999999999994</v>
      </c>
      <c r="I185">
        <v>84.340999999999994</v>
      </c>
      <c r="J185">
        <v>80.674000000000007</v>
      </c>
      <c r="K185">
        <v>121.011</v>
      </c>
      <c r="L185">
        <v>102.676</v>
      </c>
      <c r="M185">
        <v>135.679</v>
      </c>
      <c r="N185">
        <v>121.011</v>
      </c>
      <c r="O185">
        <v>143.01300000000001</v>
      </c>
      <c r="P185">
        <v>157.68100000000001</v>
      </c>
      <c r="Q185">
        <v>146.68</v>
      </c>
      <c r="R185">
        <v>154.01400000000001</v>
      </c>
      <c r="S185">
        <v>176.01599999999999</v>
      </c>
      <c r="T185">
        <v>176.01599999999999</v>
      </c>
      <c r="U185">
        <v>198.018</v>
      </c>
      <c r="V185">
        <v>216.35300000000001</v>
      </c>
      <c r="W185">
        <v>209.01900000000001</v>
      </c>
      <c r="X185">
        <v>190.684</v>
      </c>
      <c r="Y185">
        <v>183.35</v>
      </c>
      <c r="Z185">
        <v>172.34899999999999</v>
      </c>
      <c r="AA185">
        <v>172.34899999999999</v>
      </c>
      <c r="AB185">
        <v>172.34899999999999</v>
      </c>
      <c r="AC185">
        <v>190.684</v>
      </c>
      <c r="AD185">
        <v>205.352</v>
      </c>
      <c r="AE185">
        <v>227.35400000000001</v>
      </c>
      <c r="AF185">
        <v>249.35599999999999</v>
      </c>
      <c r="AG185">
        <v>300.69400000000002</v>
      </c>
      <c r="AH185">
        <v>311.69499999999999</v>
      </c>
      <c r="AI185">
        <v>359.36599999999999</v>
      </c>
      <c r="AJ185">
        <v>355.69900000000001</v>
      </c>
      <c r="AK185">
        <v>377.70100000000002</v>
      </c>
      <c r="AL185">
        <v>374.03399999999999</v>
      </c>
      <c r="AM185">
        <v>377.70100000000002</v>
      </c>
      <c r="AN185">
        <v>308.02800000000002</v>
      </c>
      <c r="AO185">
        <v>388.702</v>
      </c>
      <c r="AP185">
        <v>370.36700000000002</v>
      </c>
      <c r="AQ185">
        <v>348.36500000000001</v>
      </c>
      <c r="AR185">
        <v>396.036</v>
      </c>
      <c r="AS185">
        <v>447.37400000000002</v>
      </c>
      <c r="AT185">
        <v>432.70600000000002</v>
      </c>
      <c r="AU185">
        <v>432.70600000000002</v>
      </c>
      <c r="AV185">
        <v>392.36900000000003</v>
      </c>
      <c r="AW185">
        <v>421.70499999999998</v>
      </c>
      <c r="AX185">
        <v>443.70699999999999</v>
      </c>
      <c r="AY185">
        <v>476.71</v>
      </c>
      <c r="AZ185">
        <v>436.37299999999999</v>
      </c>
      <c r="BA185">
        <v>586.72</v>
      </c>
      <c r="BB185">
        <v>539.04899999999998</v>
      </c>
      <c r="BC185">
        <v>601.38800000000003</v>
      </c>
      <c r="BD185">
        <v>476.71</v>
      </c>
      <c r="BE185">
        <v>513.38</v>
      </c>
      <c r="BF185">
        <v>495.04500000000002</v>
      </c>
      <c r="BG185">
        <f t="shared" si="2"/>
        <v>15247.385999999997</v>
      </c>
    </row>
    <row r="186" spans="2:59" x14ac:dyDescent="0.3">
      <c r="B186" t="s">
        <v>196</v>
      </c>
      <c r="C186" t="s">
        <v>590</v>
      </c>
      <c r="AL186">
        <v>865.41200000000003</v>
      </c>
      <c r="AM186">
        <v>935.08500000000004</v>
      </c>
      <c r="AN186">
        <v>1012.092</v>
      </c>
      <c r="AO186">
        <v>865.41200000000003</v>
      </c>
      <c r="AP186">
        <v>590.38699999999994</v>
      </c>
      <c r="AQ186">
        <v>619.72299999999996</v>
      </c>
      <c r="AR186">
        <v>608.72199999999998</v>
      </c>
      <c r="AS186">
        <v>630.72400000000005</v>
      </c>
      <c r="AT186">
        <v>605.05499999999995</v>
      </c>
      <c r="AU186">
        <v>726.06600000000003</v>
      </c>
      <c r="AV186">
        <v>770.07</v>
      </c>
      <c r="AW186">
        <v>766.40300000000002</v>
      </c>
      <c r="AX186">
        <v>561.05100000000004</v>
      </c>
      <c r="AY186">
        <v>579.38599999999997</v>
      </c>
      <c r="AZ186">
        <v>414.37099999999998</v>
      </c>
      <c r="BA186">
        <v>513.38</v>
      </c>
      <c r="BB186">
        <v>513.38</v>
      </c>
      <c r="BC186">
        <v>594.05399999999997</v>
      </c>
      <c r="BD186">
        <v>660.06</v>
      </c>
      <c r="BE186">
        <v>667.39400000000001</v>
      </c>
      <c r="BF186">
        <v>696.73</v>
      </c>
      <c r="BG186">
        <f t="shared" si="2"/>
        <v>14194.956999999997</v>
      </c>
    </row>
    <row r="187" spans="2:59" x14ac:dyDescent="0.3">
      <c r="B187" t="s">
        <v>162</v>
      </c>
      <c r="C187" t="s">
        <v>590</v>
      </c>
      <c r="D187">
        <v>11.000999999999999</v>
      </c>
      <c r="E187">
        <v>11.000999999999999</v>
      </c>
      <c r="F187">
        <v>11.000999999999999</v>
      </c>
      <c r="G187">
        <v>11.000999999999999</v>
      </c>
      <c r="H187">
        <v>11.000999999999999</v>
      </c>
      <c r="I187">
        <v>11.000999999999999</v>
      </c>
      <c r="J187">
        <v>18.335000000000001</v>
      </c>
      <c r="K187">
        <v>14.667999999999999</v>
      </c>
      <c r="L187">
        <v>22.001999999999999</v>
      </c>
      <c r="M187">
        <v>44.003999999999998</v>
      </c>
      <c r="N187">
        <v>36.67</v>
      </c>
      <c r="O187">
        <v>44.003999999999998</v>
      </c>
      <c r="P187">
        <v>55.005000000000003</v>
      </c>
      <c r="Q187">
        <v>58.671999999999997</v>
      </c>
      <c r="R187">
        <v>55.005000000000003</v>
      </c>
      <c r="S187">
        <v>55.005000000000003</v>
      </c>
      <c r="T187">
        <v>66.006</v>
      </c>
      <c r="U187">
        <v>69.673000000000002</v>
      </c>
      <c r="V187">
        <v>91.674999999999997</v>
      </c>
      <c r="W187">
        <v>91.674999999999997</v>
      </c>
      <c r="X187">
        <v>161.34800000000001</v>
      </c>
      <c r="Y187">
        <v>154.01400000000001</v>
      </c>
      <c r="Z187">
        <v>161.34800000000001</v>
      </c>
      <c r="AA187">
        <v>168.68199999999999</v>
      </c>
      <c r="AB187">
        <v>183.35</v>
      </c>
      <c r="AC187">
        <v>190.684</v>
      </c>
      <c r="AD187">
        <v>201.685</v>
      </c>
      <c r="AE187">
        <v>216.35300000000001</v>
      </c>
      <c r="AF187">
        <v>223.68700000000001</v>
      </c>
      <c r="AG187">
        <v>256.69</v>
      </c>
      <c r="AH187">
        <v>249.35599999999999</v>
      </c>
      <c r="AI187">
        <v>271.358</v>
      </c>
      <c r="AJ187">
        <v>311.69499999999999</v>
      </c>
      <c r="AK187">
        <v>330.03</v>
      </c>
      <c r="AL187">
        <v>363.03300000000002</v>
      </c>
      <c r="AM187">
        <v>363.03300000000002</v>
      </c>
      <c r="AN187">
        <v>385.03500000000003</v>
      </c>
      <c r="AO187">
        <v>407.03699999999998</v>
      </c>
      <c r="AP187">
        <v>429.03899999999999</v>
      </c>
      <c r="AQ187">
        <v>429.03899999999999</v>
      </c>
      <c r="AR187">
        <v>465.709</v>
      </c>
      <c r="AS187">
        <v>469.37599999999998</v>
      </c>
      <c r="AT187">
        <v>487.71100000000001</v>
      </c>
      <c r="AU187">
        <v>495.04500000000002</v>
      </c>
      <c r="AV187">
        <v>462.04199999999997</v>
      </c>
      <c r="AW187">
        <v>473.04300000000001</v>
      </c>
      <c r="AX187">
        <v>484.04399999999998</v>
      </c>
      <c r="AY187">
        <v>572.05200000000002</v>
      </c>
      <c r="AZ187">
        <v>583.053</v>
      </c>
      <c r="BA187">
        <v>557.38400000000001</v>
      </c>
      <c r="BB187">
        <v>557.38400000000001</v>
      </c>
      <c r="BC187">
        <v>586.72</v>
      </c>
      <c r="BD187">
        <v>535.38199999999995</v>
      </c>
      <c r="BE187">
        <v>535.38199999999995</v>
      </c>
      <c r="BF187">
        <v>542.71600000000001</v>
      </c>
      <c r="BG187">
        <f t="shared" si="2"/>
        <v>14051.944</v>
      </c>
    </row>
    <row r="188" spans="2:59" x14ac:dyDescent="0.3">
      <c r="B188" t="s">
        <v>510</v>
      </c>
      <c r="C188" t="s">
        <v>590</v>
      </c>
      <c r="G188">
        <v>7.3339999999999996</v>
      </c>
      <c r="H188">
        <v>7.3339999999999996</v>
      </c>
      <c r="I188">
        <v>7.3339999999999996</v>
      </c>
      <c r="J188">
        <v>7.3339999999999996</v>
      </c>
      <c r="K188">
        <v>7.3339999999999996</v>
      </c>
      <c r="L188">
        <v>7.3339999999999996</v>
      </c>
      <c r="M188">
        <v>7.3339999999999996</v>
      </c>
      <c r="N188">
        <v>29.335999999999999</v>
      </c>
      <c r="O188">
        <v>33.003</v>
      </c>
      <c r="P188">
        <v>44.003999999999998</v>
      </c>
      <c r="Q188">
        <v>47.670999999999999</v>
      </c>
      <c r="R188">
        <v>55.005000000000003</v>
      </c>
      <c r="S188">
        <v>58.671999999999997</v>
      </c>
      <c r="T188">
        <v>80.674000000000007</v>
      </c>
      <c r="U188">
        <v>84.340999999999994</v>
      </c>
      <c r="V188">
        <v>77.007000000000005</v>
      </c>
      <c r="W188">
        <v>121.011</v>
      </c>
      <c r="X188">
        <v>95.341999999999999</v>
      </c>
      <c r="Y188">
        <v>99.009</v>
      </c>
      <c r="Z188">
        <v>84.340999999999994</v>
      </c>
      <c r="AA188">
        <v>99.009</v>
      </c>
      <c r="AB188">
        <v>99.009</v>
      </c>
      <c r="AC188">
        <v>150.34700000000001</v>
      </c>
      <c r="AD188">
        <v>165.01499999999999</v>
      </c>
      <c r="AE188">
        <v>201.685</v>
      </c>
      <c r="AF188">
        <v>198.018</v>
      </c>
      <c r="AG188">
        <v>234.68799999999999</v>
      </c>
      <c r="AH188">
        <v>150.34700000000001</v>
      </c>
      <c r="AI188">
        <v>172.34899999999999</v>
      </c>
      <c r="AJ188">
        <v>172.34899999999999</v>
      </c>
      <c r="AK188">
        <v>183.35</v>
      </c>
      <c r="AL188">
        <v>201.685</v>
      </c>
      <c r="AM188">
        <v>198.018</v>
      </c>
      <c r="AN188">
        <v>234.68799999999999</v>
      </c>
      <c r="AO188">
        <v>341.03100000000001</v>
      </c>
      <c r="AP188">
        <v>432.70600000000002</v>
      </c>
      <c r="AQ188">
        <v>509.71300000000002</v>
      </c>
      <c r="AR188">
        <v>572.05200000000002</v>
      </c>
      <c r="AS188">
        <v>634.39099999999996</v>
      </c>
      <c r="AT188">
        <v>539.04899999999998</v>
      </c>
      <c r="AU188">
        <v>550.04999999999995</v>
      </c>
      <c r="AV188">
        <v>737.06700000000001</v>
      </c>
      <c r="AW188">
        <v>689.39599999999996</v>
      </c>
      <c r="AX188">
        <v>733.4</v>
      </c>
      <c r="AY188">
        <v>641.72500000000002</v>
      </c>
      <c r="AZ188">
        <v>693.06299999999999</v>
      </c>
      <c r="BA188">
        <v>524.38099999999997</v>
      </c>
      <c r="BB188">
        <v>443.70699999999999</v>
      </c>
      <c r="BC188">
        <v>341.03100000000001</v>
      </c>
      <c r="BD188">
        <v>440.04</v>
      </c>
      <c r="BE188">
        <v>403.37</v>
      </c>
      <c r="BF188">
        <v>495.04500000000002</v>
      </c>
      <c r="BG188">
        <f t="shared" si="2"/>
        <v>13142.528000000002</v>
      </c>
    </row>
    <row r="189" spans="2:59" x14ac:dyDescent="0.3">
      <c r="B189" t="s">
        <v>516</v>
      </c>
      <c r="C189" t="s">
        <v>590</v>
      </c>
      <c r="D189">
        <v>55.005000000000003</v>
      </c>
      <c r="E189">
        <v>51.338000000000001</v>
      </c>
      <c r="F189">
        <v>84.340999999999994</v>
      </c>
      <c r="G189">
        <v>91.674999999999997</v>
      </c>
      <c r="H189">
        <v>99.009</v>
      </c>
      <c r="I189">
        <v>106.343</v>
      </c>
      <c r="J189">
        <v>84.340999999999994</v>
      </c>
      <c r="K189">
        <v>117.34399999999999</v>
      </c>
      <c r="L189">
        <v>124.678</v>
      </c>
      <c r="M189">
        <v>161.34800000000001</v>
      </c>
      <c r="N189">
        <v>124.678</v>
      </c>
      <c r="O189">
        <v>150.34700000000001</v>
      </c>
      <c r="P189">
        <v>121.011</v>
      </c>
      <c r="Q189">
        <v>161.34800000000001</v>
      </c>
      <c r="R189">
        <v>150.34700000000001</v>
      </c>
      <c r="S189">
        <v>183.35</v>
      </c>
      <c r="T189">
        <v>183.35</v>
      </c>
      <c r="U189">
        <v>198.018</v>
      </c>
      <c r="V189">
        <v>194.351</v>
      </c>
      <c r="W189">
        <v>201.685</v>
      </c>
      <c r="X189">
        <v>209.01900000000001</v>
      </c>
      <c r="Y189">
        <v>209.01900000000001</v>
      </c>
      <c r="Z189">
        <v>205.352</v>
      </c>
      <c r="AA189">
        <v>205.352</v>
      </c>
      <c r="AB189">
        <v>216.35300000000001</v>
      </c>
      <c r="AC189">
        <v>179.68299999999999</v>
      </c>
      <c r="AD189">
        <v>187.017</v>
      </c>
      <c r="AE189">
        <v>198.018</v>
      </c>
      <c r="AF189">
        <v>66.006</v>
      </c>
      <c r="AG189">
        <v>102.676</v>
      </c>
      <c r="AH189">
        <v>143.01300000000001</v>
      </c>
      <c r="AI189">
        <v>66.006</v>
      </c>
      <c r="AJ189">
        <v>84.340999999999994</v>
      </c>
      <c r="AK189">
        <v>91.674999999999997</v>
      </c>
      <c r="AL189">
        <v>102.676</v>
      </c>
      <c r="AM189">
        <v>110.01</v>
      </c>
      <c r="AN189">
        <v>124.678</v>
      </c>
      <c r="AO189">
        <v>143.01300000000001</v>
      </c>
      <c r="AP189">
        <v>150.34700000000001</v>
      </c>
      <c r="AQ189">
        <v>161.34800000000001</v>
      </c>
      <c r="AR189">
        <v>176.01599999999999</v>
      </c>
      <c r="AS189">
        <v>172.34899999999999</v>
      </c>
      <c r="AT189">
        <v>168.68199999999999</v>
      </c>
      <c r="AU189">
        <v>381.36799999999999</v>
      </c>
      <c r="AV189">
        <v>377.70100000000002</v>
      </c>
      <c r="AW189">
        <v>399.70299999999997</v>
      </c>
      <c r="AX189">
        <v>407.03699999999998</v>
      </c>
      <c r="AY189">
        <v>462.04199999999997</v>
      </c>
      <c r="AZ189">
        <v>509.71300000000002</v>
      </c>
      <c r="BA189">
        <v>491.37799999999999</v>
      </c>
      <c r="BB189">
        <v>517.04700000000003</v>
      </c>
      <c r="BC189">
        <v>539.04899999999998</v>
      </c>
      <c r="BD189">
        <v>612.38900000000001</v>
      </c>
      <c r="BE189">
        <v>700.39700000000005</v>
      </c>
      <c r="BF189">
        <v>729.73299999999995</v>
      </c>
      <c r="BG189">
        <f t="shared" si="2"/>
        <v>12244.113000000005</v>
      </c>
    </row>
    <row r="190" spans="2:59" x14ac:dyDescent="0.3">
      <c r="B190" t="s">
        <v>70</v>
      </c>
      <c r="C190" t="s">
        <v>590</v>
      </c>
      <c r="AH190">
        <v>407.03699999999998</v>
      </c>
      <c r="AI190">
        <v>407.03699999999998</v>
      </c>
      <c r="AJ190">
        <v>407.03699999999998</v>
      </c>
      <c r="AK190">
        <v>410.70400000000001</v>
      </c>
      <c r="AL190">
        <v>407.03699999999998</v>
      </c>
      <c r="AM190">
        <v>425.37200000000001</v>
      </c>
      <c r="AN190">
        <v>454.70800000000003</v>
      </c>
      <c r="AO190">
        <v>465.709</v>
      </c>
      <c r="AP190">
        <v>491.37799999999999</v>
      </c>
      <c r="AQ190">
        <v>513.38</v>
      </c>
      <c r="AR190">
        <v>524.38099999999997</v>
      </c>
      <c r="AS190">
        <v>524.38099999999997</v>
      </c>
      <c r="AT190">
        <v>531.71500000000003</v>
      </c>
      <c r="AU190">
        <v>535.38199999999995</v>
      </c>
      <c r="AV190">
        <v>561.05100000000004</v>
      </c>
      <c r="AW190">
        <v>575.71900000000005</v>
      </c>
      <c r="AX190">
        <v>546.38300000000004</v>
      </c>
      <c r="AY190">
        <v>539.04899999999998</v>
      </c>
      <c r="AZ190">
        <v>539.04899999999998</v>
      </c>
      <c r="BA190">
        <v>517.04700000000003</v>
      </c>
      <c r="BB190">
        <v>517.04700000000003</v>
      </c>
      <c r="BC190">
        <v>491.37799999999999</v>
      </c>
      <c r="BD190">
        <v>487.71100000000001</v>
      </c>
      <c r="BE190">
        <v>476.71</v>
      </c>
      <c r="BF190">
        <v>462.04199999999997</v>
      </c>
      <c r="BG190">
        <f t="shared" si="2"/>
        <v>12218.443999999998</v>
      </c>
    </row>
    <row r="191" spans="2:59" x14ac:dyDescent="0.3">
      <c r="B191" t="s">
        <v>122</v>
      </c>
      <c r="C191" t="s">
        <v>590</v>
      </c>
      <c r="N191">
        <v>3.6669999999999998</v>
      </c>
      <c r="O191">
        <v>3.6669999999999998</v>
      </c>
      <c r="P191">
        <v>3.6669999999999998</v>
      </c>
      <c r="Q191">
        <v>3.6669999999999998</v>
      </c>
      <c r="R191">
        <v>3.6669999999999998</v>
      </c>
      <c r="S191">
        <v>3.6669999999999998</v>
      </c>
      <c r="T191">
        <v>3.6669999999999998</v>
      </c>
      <c r="U191">
        <v>7.3339999999999996</v>
      </c>
      <c r="V191">
        <v>11.000999999999999</v>
      </c>
      <c r="W191">
        <v>22.001999999999999</v>
      </c>
      <c r="X191">
        <v>22.001999999999999</v>
      </c>
      <c r="Y191">
        <v>25.669</v>
      </c>
      <c r="Z191">
        <v>33.003</v>
      </c>
      <c r="AA191">
        <v>29.335999999999999</v>
      </c>
      <c r="AB191">
        <v>51.338000000000001</v>
      </c>
      <c r="AC191">
        <v>62.338999999999999</v>
      </c>
      <c r="AD191">
        <v>55.005000000000003</v>
      </c>
      <c r="AE191">
        <v>102.676</v>
      </c>
      <c r="AF191">
        <v>110.01</v>
      </c>
      <c r="AG191">
        <v>62.338999999999999</v>
      </c>
      <c r="AH191">
        <v>128.345</v>
      </c>
      <c r="AI191">
        <v>187.017</v>
      </c>
      <c r="AJ191">
        <v>216.35300000000001</v>
      </c>
      <c r="AK191">
        <v>183.35</v>
      </c>
      <c r="AL191">
        <v>212.68600000000001</v>
      </c>
      <c r="AM191">
        <v>249.35599999999999</v>
      </c>
      <c r="AN191">
        <v>300.69400000000002</v>
      </c>
      <c r="AO191">
        <v>392.36900000000003</v>
      </c>
      <c r="AP191">
        <v>381.36799999999999</v>
      </c>
      <c r="AQ191">
        <v>385.03500000000003</v>
      </c>
      <c r="AR191">
        <v>396.036</v>
      </c>
      <c r="AS191">
        <v>385.03500000000003</v>
      </c>
      <c r="AT191">
        <v>418.03800000000001</v>
      </c>
      <c r="AU191">
        <v>377.70100000000002</v>
      </c>
      <c r="AV191">
        <v>308.02800000000002</v>
      </c>
      <c r="AW191">
        <v>396.036</v>
      </c>
      <c r="AX191">
        <v>392.36900000000003</v>
      </c>
      <c r="AY191">
        <v>392.36900000000003</v>
      </c>
      <c r="AZ191">
        <v>421.70499999999998</v>
      </c>
      <c r="BA191">
        <v>388.702</v>
      </c>
      <c r="BB191">
        <v>487.71100000000001</v>
      </c>
      <c r="BC191">
        <v>733.4</v>
      </c>
      <c r="BD191">
        <v>817.74099999999999</v>
      </c>
      <c r="BE191">
        <v>920.41700000000003</v>
      </c>
      <c r="BF191">
        <v>1001.091</v>
      </c>
      <c r="BG191">
        <f t="shared" si="2"/>
        <v>11092.674999999999</v>
      </c>
    </row>
    <row r="192" spans="2:59" x14ac:dyDescent="0.3">
      <c r="B192" t="s">
        <v>226</v>
      </c>
      <c r="C192" t="s">
        <v>590</v>
      </c>
      <c r="D192">
        <v>47.670999999999999</v>
      </c>
      <c r="E192">
        <v>51.338000000000001</v>
      </c>
      <c r="F192">
        <v>55.005000000000003</v>
      </c>
      <c r="G192">
        <v>55.005000000000003</v>
      </c>
      <c r="H192">
        <v>55.005000000000003</v>
      </c>
      <c r="I192">
        <v>47.670999999999999</v>
      </c>
      <c r="J192">
        <v>55.005000000000003</v>
      </c>
      <c r="K192">
        <v>62.338999999999999</v>
      </c>
      <c r="L192">
        <v>66.006</v>
      </c>
      <c r="M192">
        <v>66.006</v>
      </c>
      <c r="N192">
        <v>69.673000000000002</v>
      </c>
      <c r="O192">
        <v>80.674000000000007</v>
      </c>
      <c r="P192">
        <v>73.34</v>
      </c>
      <c r="Q192">
        <v>84.340999999999994</v>
      </c>
      <c r="R192">
        <v>77.007000000000005</v>
      </c>
      <c r="S192">
        <v>88.007999999999996</v>
      </c>
      <c r="T192">
        <v>77.007000000000005</v>
      </c>
      <c r="U192">
        <v>77.007000000000005</v>
      </c>
      <c r="V192">
        <v>69.673000000000002</v>
      </c>
      <c r="W192">
        <v>91.674999999999997</v>
      </c>
      <c r="X192">
        <v>88.007999999999996</v>
      </c>
      <c r="Y192">
        <v>51.338000000000001</v>
      </c>
      <c r="Z192">
        <v>22.001999999999999</v>
      </c>
      <c r="AA192">
        <v>36.67</v>
      </c>
      <c r="AB192">
        <v>33.003</v>
      </c>
      <c r="AC192">
        <v>44.003999999999998</v>
      </c>
      <c r="AD192">
        <v>40.337000000000003</v>
      </c>
      <c r="AE192">
        <v>47.670999999999999</v>
      </c>
      <c r="AF192">
        <v>69.673000000000002</v>
      </c>
      <c r="AG192">
        <v>69.673000000000002</v>
      </c>
      <c r="AH192">
        <v>143.01300000000001</v>
      </c>
      <c r="AI192">
        <v>198.018</v>
      </c>
      <c r="AJ192">
        <v>234.68799999999999</v>
      </c>
      <c r="AK192">
        <v>238.35499999999999</v>
      </c>
      <c r="AL192">
        <v>282.35899999999998</v>
      </c>
      <c r="AM192">
        <v>275.02499999999998</v>
      </c>
      <c r="AN192">
        <v>282.35899999999998</v>
      </c>
      <c r="AO192">
        <v>293.36</v>
      </c>
      <c r="AP192">
        <v>308.02800000000002</v>
      </c>
      <c r="AQ192">
        <v>319.029</v>
      </c>
      <c r="AR192">
        <v>333.697</v>
      </c>
      <c r="AS192">
        <v>344.69799999999998</v>
      </c>
      <c r="AT192">
        <v>348.36500000000001</v>
      </c>
      <c r="AU192">
        <v>355.69900000000001</v>
      </c>
      <c r="AV192">
        <v>385.03500000000003</v>
      </c>
      <c r="AW192">
        <v>399.70299999999997</v>
      </c>
      <c r="AX192">
        <v>418.03800000000001</v>
      </c>
      <c r="AY192">
        <v>414.37099999999998</v>
      </c>
      <c r="AZ192">
        <v>425.37200000000001</v>
      </c>
      <c r="BA192">
        <v>462.04199999999997</v>
      </c>
      <c r="BB192">
        <v>465.709</v>
      </c>
      <c r="BC192">
        <v>451.041</v>
      </c>
      <c r="BD192">
        <v>462.04199999999997</v>
      </c>
      <c r="BE192">
        <v>491.37799999999999</v>
      </c>
      <c r="BF192">
        <v>528.048</v>
      </c>
      <c r="BG192">
        <f t="shared" si="2"/>
        <v>10711.307000000001</v>
      </c>
    </row>
    <row r="193" spans="2:59" x14ac:dyDescent="0.3">
      <c r="B193" t="s">
        <v>324</v>
      </c>
      <c r="C193" t="s">
        <v>590</v>
      </c>
      <c r="D193">
        <v>14.667999999999999</v>
      </c>
      <c r="E193">
        <v>18.335000000000001</v>
      </c>
      <c r="F193">
        <v>18.335000000000001</v>
      </c>
      <c r="G193">
        <v>22.001999999999999</v>
      </c>
      <c r="H193">
        <v>22.001999999999999</v>
      </c>
      <c r="I193">
        <v>25.669</v>
      </c>
      <c r="J193">
        <v>29.335999999999999</v>
      </c>
      <c r="K193">
        <v>33.003</v>
      </c>
      <c r="L193">
        <v>36.67</v>
      </c>
      <c r="M193">
        <v>62.338999999999999</v>
      </c>
      <c r="N193">
        <v>66.006</v>
      </c>
      <c r="O193">
        <v>69.673000000000002</v>
      </c>
      <c r="P193">
        <v>77.007000000000005</v>
      </c>
      <c r="Q193">
        <v>80.674000000000007</v>
      </c>
      <c r="R193">
        <v>73.34</v>
      </c>
      <c r="S193">
        <v>77.007000000000005</v>
      </c>
      <c r="T193">
        <v>84.340999999999994</v>
      </c>
      <c r="U193">
        <v>69.673000000000002</v>
      </c>
      <c r="V193">
        <v>99.009</v>
      </c>
      <c r="W193">
        <v>150.34700000000001</v>
      </c>
      <c r="X193">
        <v>113.67700000000001</v>
      </c>
      <c r="Y193">
        <v>95.341999999999999</v>
      </c>
      <c r="Z193">
        <v>113.67700000000001</v>
      </c>
      <c r="AA193">
        <v>102.676</v>
      </c>
      <c r="AB193">
        <v>113.67700000000001</v>
      </c>
      <c r="AC193">
        <v>128.345</v>
      </c>
      <c r="AD193">
        <v>132.012</v>
      </c>
      <c r="AE193">
        <v>146.68</v>
      </c>
      <c r="AF193">
        <v>165.01499999999999</v>
      </c>
      <c r="AG193">
        <v>165.01499999999999</v>
      </c>
      <c r="AH193">
        <v>161.34800000000001</v>
      </c>
      <c r="AI193">
        <v>168.68199999999999</v>
      </c>
      <c r="AJ193">
        <v>201.685</v>
      </c>
      <c r="AK193">
        <v>223.68700000000001</v>
      </c>
      <c r="AL193">
        <v>260.35700000000003</v>
      </c>
      <c r="AM193">
        <v>311.69499999999999</v>
      </c>
      <c r="AN193">
        <v>326.363</v>
      </c>
      <c r="AO193">
        <v>308.02800000000002</v>
      </c>
      <c r="AP193">
        <v>308.02800000000002</v>
      </c>
      <c r="AQ193">
        <v>319.029</v>
      </c>
      <c r="AR193">
        <v>330.03</v>
      </c>
      <c r="AS193">
        <v>363.03300000000002</v>
      </c>
      <c r="AT193">
        <v>326.363</v>
      </c>
      <c r="AU193">
        <v>359.36599999999999</v>
      </c>
      <c r="AV193">
        <v>355.69900000000001</v>
      </c>
      <c r="AW193">
        <v>366.7</v>
      </c>
      <c r="AX193">
        <v>366.7</v>
      </c>
      <c r="AY193">
        <v>385.03500000000003</v>
      </c>
      <c r="AZ193">
        <v>396.036</v>
      </c>
      <c r="BA193">
        <v>385.03500000000003</v>
      </c>
      <c r="BB193">
        <v>403.37</v>
      </c>
      <c r="BC193">
        <v>407.03699999999998</v>
      </c>
      <c r="BD193">
        <v>407.03699999999998</v>
      </c>
      <c r="BE193">
        <v>407.03699999999998</v>
      </c>
      <c r="BF193">
        <v>407.03699999999998</v>
      </c>
      <c r="BG193">
        <f t="shared" si="2"/>
        <v>10659.969000000001</v>
      </c>
    </row>
    <row r="194" spans="2:59" x14ac:dyDescent="0.3">
      <c r="B194" t="s">
        <v>126</v>
      </c>
      <c r="C194" t="s">
        <v>590</v>
      </c>
      <c r="D194">
        <v>88.007999999999996</v>
      </c>
      <c r="E194">
        <v>88.007999999999996</v>
      </c>
      <c r="F194">
        <v>73.34</v>
      </c>
      <c r="G194">
        <v>73.34</v>
      </c>
      <c r="H194">
        <v>73.34</v>
      </c>
      <c r="I194">
        <v>88.007999999999996</v>
      </c>
      <c r="J194">
        <v>84.340999999999994</v>
      </c>
      <c r="K194">
        <v>91.674999999999997</v>
      </c>
      <c r="L194">
        <v>183.35</v>
      </c>
      <c r="M194">
        <v>187.017</v>
      </c>
      <c r="N194">
        <v>209.01900000000001</v>
      </c>
      <c r="O194">
        <v>183.35</v>
      </c>
      <c r="P194">
        <v>168.68199999999999</v>
      </c>
      <c r="Q194">
        <v>161.34800000000001</v>
      </c>
      <c r="R194">
        <v>113.67700000000001</v>
      </c>
      <c r="S194">
        <v>102.676</v>
      </c>
      <c r="T194">
        <v>128.345</v>
      </c>
      <c r="U194">
        <v>128.345</v>
      </c>
      <c r="V194">
        <v>146.68</v>
      </c>
      <c r="W194">
        <v>102.676</v>
      </c>
      <c r="X194">
        <v>106.343</v>
      </c>
      <c r="Y194">
        <v>135.679</v>
      </c>
      <c r="Z194">
        <v>143.01300000000001</v>
      </c>
      <c r="AA194">
        <v>146.68</v>
      </c>
      <c r="AB194">
        <v>150.34700000000001</v>
      </c>
      <c r="AC194">
        <v>161.34800000000001</v>
      </c>
      <c r="AD194">
        <v>161.34800000000001</v>
      </c>
      <c r="AE194">
        <v>260.35700000000003</v>
      </c>
      <c r="AF194">
        <v>231.02099999999999</v>
      </c>
      <c r="AG194">
        <v>249.35599999999999</v>
      </c>
      <c r="AH194">
        <v>198.018</v>
      </c>
      <c r="AI194">
        <v>205.352</v>
      </c>
      <c r="AJ194">
        <v>216.35300000000001</v>
      </c>
      <c r="AK194">
        <v>223.68700000000001</v>
      </c>
      <c r="AL194">
        <v>234.68799999999999</v>
      </c>
      <c r="AM194">
        <v>234.68799999999999</v>
      </c>
      <c r="AN194">
        <v>234.68799999999999</v>
      </c>
      <c r="AO194">
        <v>245.68899999999999</v>
      </c>
      <c r="AP194">
        <v>249.35599999999999</v>
      </c>
      <c r="AQ194">
        <v>264.024</v>
      </c>
      <c r="AR194">
        <v>267.69099999999997</v>
      </c>
      <c r="AS194">
        <v>245.68899999999999</v>
      </c>
      <c r="AT194">
        <v>245.68899999999999</v>
      </c>
      <c r="AU194">
        <v>234.68799999999999</v>
      </c>
      <c r="AV194">
        <v>234.68799999999999</v>
      </c>
      <c r="AW194">
        <v>234.68799999999999</v>
      </c>
      <c r="AX194">
        <v>249.35599999999999</v>
      </c>
      <c r="AY194">
        <v>253.023</v>
      </c>
      <c r="AZ194">
        <v>253.023</v>
      </c>
      <c r="BA194">
        <v>253.023</v>
      </c>
      <c r="BB194">
        <v>264.024</v>
      </c>
      <c r="BC194">
        <v>278.69200000000001</v>
      </c>
      <c r="BD194">
        <v>293.36</v>
      </c>
      <c r="BE194">
        <v>297.02699999999999</v>
      </c>
      <c r="BF194">
        <v>300.69400000000002</v>
      </c>
      <c r="BG194">
        <f t="shared" ref="BG194:BG232" si="3">SUM(D194:BF194)</f>
        <v>10432.614999999996</v>
      </c>
    </row>
    <row r="195" spans="2:59" x14ac:dyDescent="0.3">
      <c r="B195" t="s">
        <v>230</v>
      </c>
      <c r="C195" t="s">
        <v>590</v>
      </c>
      <c r="D195">
        <v>18.335000000000001</v>
      </c>
      <c r="E195">
        <v>22.001999999999999</v>
      </c>
      <c r="F195">
        <v>25.669</v>
      </c>
      <c r="G195">
        <v>29.335999999999999</v>
      </c>
      <c r="H195">
        <v>29.335999999999999</v>
      </c>
      <c r="I195">
        <v>29.335999999999999</v>
      </c>
      <c r="J195">
        <v>33.003</v>
      </c>
      <c r="K195">
        <v>33.003</v>
      </c>
      <c r="L195">
        <v>36.67</v>
      </c>
      <c r="M195">
        <v>47.670999999999999</v>
      </c>
      <c r="N195">
        <v>47.670999999999999</v>
      </c>
      <c r="O195">
        <v>55.005000000000003</v>
      </c>
      <c r="P195">
        <v>66.006</v>
      </c>
      <c r="Q195">
        <v>62.338999999999999</v>
      </c>
      <c r="R195">
        <v>62.338999999999999</v>
      </c>
      <c r="S195">
        <v>99.009</v>
      </c>
      <c r="T195">
        <v>99.009</v>
      </c>
      <c r="U195">
        <v>113.67700000000001</v>
      </c>
      <c r="V195">
        <v>139.346</v>
      </c>
      <c r="W195">
        <v>146.68</v>
      </c>
      <c r="X195">
        <v>157.68100000000001</v>
      </c>
      <c r="Y195">
        <v>157.68100000000001</v>
      </c>
      <c r="Z195">
        <v>161.34800000000001</v>
      </c>
      <c r="AA195">
        <v>161.34800000000001</v>
      </c>
      <c r="AB195">
        <v>172.34899999999999</v>
      </c>
      <c r="AC195">
        <v>172.34899999999999</v>
      </c>
      <c r="AD195">
        <v>161.34800000000001</v>
      </c>
      <c r="AE195">
        <v>179.68299999999999</v>
      </c>
      <c r="AF195">
        <v>183.35</v>
      </c>
      <c r="AG195">
        <v>179.68299999999999</v>
      </c>
      <c r="AH195">
        <v>176.01599999999999</v>
      </c>
      <c r="AI195">
        <v>179.68299999999999</v>
      </c>
      <c r="AJ195">
        <v>179.68299999999999</v>
      </c>
      <c r="AK195">
        <v>187.017</v>
      </c>
      <c r="AL195">
        <v>187.017</v>
      </c>
      <c r="AM195">
        <v>198.018</v>
      </c>
      <c r="AN195">
        <v>198.018</v>
      </c>
      <c r="AO195">
        <v>198.018</v>
      </c>
      <c r="AP195">
        <v>212.68600000000001</v>
      </c>
      <c r="AQ195">
        <v>231.02099999999999</v>
      </c>
      <c r="AR195">
        <v>245.68899999999999</v>
      </c>
      <c r="AS195">
        <v>253.023</v>
      </c>
      <c r="AT195">
        <v>289.69299999999998</v>
      </c>
      <c r="AU195">
        <v>289.69299999999998</v>
      </c>
      <c r="AV195">
        <v>293.36</v>
      </c>
      <c r="AW195">
        <v>293.36</v>
      </c>
      <c r="AX195">
        <v>308.02800000000002</v>
      </c>
      <c r="AY195">
        <v>352.03199999999998</v>
      </c>
      <c r="AZ195">
        <v>366.7</v>
      </c>
      <c r="BA195">
        <v>381.36799999999999</v>
      </c>
      <c r="BB195">
        <v>432.70600000000002</v>
      </c>
      <c r="BC195">
        <v>447.37400000000002</v>
      </c>
      <c r="BD195">
        <v>454.70800000000003</v>
      </c>
      <c r="BE195">
        <v>432.70600000000002</v>
      </c>
      <c r="BF195">
        <v>513.38</v>
      </c>
      <c r="BG195">
        <f t="shared" si="3"/>
        <v>10183.259</v>
      </c>
    </row>
    <row r="196" spans="2:59" x14ac:dyDescent="0.3">
      <c r="B196" t="s">
        <v>434</v>
      </c>
      <c r="C196" t="s">
        <v>590</v>
      </c>
      <c r="D196">
        <v>14.667999999999999</v>
      </c>
      <c r="E196">
        <v>51.338000000000001</v>
      </c>
      <c r="F196">
        <v>51.338000000000001</v>
      </c>
      <c r="G196">
        <v>55.005000000000003</v>
      </c>
      <c r="H196">
        <v>58.671999999999997</v>
      </c>
      <c r="I196">
        <v>66.006</v>
      </c>
      <c r="J196">
        <v>66.006</v>
      </c>
      <c r="K196">
        <v>73.34</v>
      </c>
      <c r="L196">
        <v>77.007000000000005</v>
      </c>
      <c r="M196">
        <v>132.012</v>
      </c>
      <c r="N196">
        <v>135.679</v>
      </c>
      <c r="O196">
        <v>165.01499999999999</v>
      </c>
      <c r="P196">
        <v>172.34899999999999</v>
      </c>
      <c r="Q196">
        <v>176.01599999999999</v>
      </c>
      <c r="R196">
        <v>194.351</v>
      </c>
      <c r="S196">
        <v>194.351</v>
      </c>
      <c r="T196">
        <v>113.67700000000001</v>
      </c>
      <c r="U196">
        <v>183.35</v>
      </c>
      <c r="V196">
        <v>110.01</v>
      </c>
      <c r="W196">
        <v>124.678</v>
      </c>
      <c r="X196">
        <v>157.68100000000001</v>
      </c>
      <c r="Y196">
        <v>157.68100000000001</v>
      </c>
      <c r="Z196">
        <v>157.68100000000001</v>
      </c>
      <c r="AA196">
        <v>157.68100000000001</v>
      </c>
      <c r="AB196">
        <v>157.68100000000001</v>
      </c>
      <c r="AC196">
        <v>161.34800000000001</v>
      </c>
      <c r="AD196">
        <v>161.34800000000001</v>
      </c>
      <c r="AE196">
        <v>161.34800000000001</v>
      </c>
      <c r="AF196">
        <v>183.35</v>
      </c>
      <c r="AG196">
        <v>227.35400000000001</v>
      </c>
      <c r="AH196">
        <v>234.68799999999999</v>
      </c>
      <c r="AI196">
        <v>234.68799999999999</v>
      </c>
      <c r="AJ196">
        <v>234.68799999999999</v>
      </c>
      <c r="AK196">
        <v>234.68799999999999</v>
      </c>
      <c r="AL196">
        <v>234.68799999999999</v>
      </c>
      <c r="AM196">
        <v>234.68799999999999</v>
      </c>
      <c r="AN196">
        <v>234.68799999999999</v>
      </c>
      <c r="AO196">
        <v>238.35499999999999</v>
      </c>
      <c r="AP196">
        <v>238.35499999999999</v>
      </c>
      <c r="AQ196">
        <v>242.02199999999999</v>
      </c>
      <c r="AR196">
        <v>249.35599999999999</v>
      </c>
      <c r="AS196">
        <v>253.023</v>
      </c>
      <c r="AT196">
        <v>249.35599999999999</v>
      </c>
      <c r="AU196">
        <v>253.023</v>
      </c>
      <c r="AV196">
        <v>253.023</v>
      </c>
      <c r="AW196">
        <v>260.35700000000003</v>
      </c>
      <c r="AX196">
        <v>264.024</v>
      </c>
      <c r="AY196">
        <v>260.35700000000003</v>
      </c>
      <c r="AZ196">
        <v>253.023</v>
      </c>
      <c r="BA196">
        <v>245.68899999999999</v>
      </c>
      <c r="BB196">
        <v>253.023</v>
      </c>
      <c r="BC196">
        <v>253.023</v>
      </c>
      <c r="BD196">
        <v>253.023</v>
      </c>
      <c r="BE196">
        <v>256.69</v>
      </c>
      <c r="BF196">
        <v>260.35700000000003</v>
      </c>
      <c r="BG196">
        <f t="shared" si="3"/>
        <v>10076.915999999997</v>
      </c>
    </row>
    <row r="197" spans="2:59" x14ac:dyDescent="0.3">
      <c r="B197" t="s">
        <v>152</v>
      </c>
      <c r="C197" t="s">
        <v>590</v>
      </c>
      <c r="D197">
        <v>22.001999999999999</v>
      </c>
      <c r="E197">
        <v>22.001999999999999</v>
      </c>
      <c r="F197">
        <v>18.335000000000001</v>
      </c>
      <c r="G197">
        <v>14.667999999999999</v>
      </c>
      <c r="H197">
        <v>29.335999999999999</v>
      </c>
      <c r="I197">
        <v>25.669</v>
      </c>
      <c r="J197">
        <v>22.001999999999999</v>
      </c>
      <c r="K197">
        <v>18.335000000000001</v>
      </c>
      <c r="L197">
        <v>29.335999999999999</v>
      </c>
      <c r="M197">
        <v>36.67</v>
      </c>
      <c r="N197">
        <v>36.67</v>
      </c>
      <c r="O197">
        <v>36.67</v>
      </c>
      <c r="P197">
        <v>51.338000000000001</v>
      </c>
      <c r="Q197">
        <v>62.338999999999999</v>
      </c>
      <c r="R197">
        <v>66.006</v>
      </c>
      <c r="S197">
        <v>77.007000000000005</v>
      </c>
      <c r="T197">
        <v>73.34</v>
      </c>
      <c r="U197">
        <v>80.674000000000007</v>
      </c>
      <c r="V197">
        <v>209.01900000000001</v>
      </c>
      <c r="W197">
        <v>249.35599999999999</v>
      </c>
      <c r="X197">
        <v>121.011</v>
      </c>
      <c r="Y197">
        <v>33.003</v>
      </c>
      <c r="Z197">
        <v>36.67</v>
      </c>
      <c r="AA197">
        <v>36.67</v>
      </c>
      <c r="AB197">
        <v>84.340999999999994</v>
      </c>
      <c r="AC197">
        <v>84.340999999999994</v>
      </c>
      <c r="AD197">
        <v>58.671999999999997</v>
      </c>
      <c r="AE197">
        <v>80.674000000000007</v>
      </c>
      <c r="AF197">
        <v>73.34</v>
      </c>
      <c r="AG197">
        <v>80.674000000000007</v>
      </c>
      <c r="AH197">
        <v>95.341999999999999</v>
      </c>
      <c r="AI197">
        <v>99.009</v>
      </c>
      <c r="AJ197">
        <v>106.343</v>
      </c>
      <c r="AK197">
        <v>110.01</v>
      </c>
      <c r="AL197">
        <v>113.67700000000001</v>
      </c>
      <c r="AM197">
        <v>121.011</v>
      </c>
      <c r="AN197">
        <v>143.01300000000001</v>
      </c>
      <c r="AO197">
        <v>146.68</v>
      </c>
      <c r="AP197">
        <v>157.68100000000001</v>
      </c>
      <c r="AQ197">
        <v>183.35</v>
      </c>
      <c r="AR197">
        <v>216.35300000000001</v>
      </c>
      <c r="AS197">
        <v>234.68799999999999</v>
      </c>
      <c r="AT197">
        <v>275.02499999999998</v>
      </c>
      <c r="AU197">
        <v>308.02800000000002</v>
      </c>
      <c r="AV197">
        <v>330.03</v>
      </c>
      <c r="AW197">
        <v>440.04</v>
      </c>
      <c r="AX197">
        <v>473.04300000000001</v>
      </c>
      <c r="AY197">
        <v>506.04599999999999</v>
      </c>
      <c r="AZ197">
        <v>469.37599999999998</v>
      </c>
      <c r="BA197">
        <v>524.38099999999997</v>
      </c>
      <c r="BB197">
        <v>557.38400000000001</v>
      </c>
      <c r="BC197">
        <v>616.05600000000004</v>
      </c>
      <c r="BD197">
        <v>506.04599999999999</v>
      </c>
      <c r="BE197">
        <v>498.71199999999999</v>
      </c>
      <c r="BF197">
        <v>491.37799999999999</v>
      </c>
      <c r="BG197">
        <f t="shared" si="3"/>
        <v>9592.8720000000012</v>
      </c>
    </row>
    <row r="198" spans="2:59" x14ac:dyDescent="0.3">
      <c r="B198" t="s">
        <v>90</v>
      </c>
      <c r="C198" t="s">
        <v>590</v>
      </c>
      <c r="F198">
        <v>44.003999999999998</v>
      </c>
      <c r="G198">
        <v>47.670999999999999</v>
      </c>
      <c r="H198">
        <v>47.670999999999999</v>
      </c>
      <c r="I198">
        <v>36.67</v>
      </c>
      <c r="J198">
        <v>47.670999999999999</v>
      </c>
      <c r="K198">
        <v>47.670999999999999</v>
      </c>
      <c r="L198">
        <v>55.005000000000003</v>
      </c>
      <c r="M198">
        <v>73.34</v>
      </c>
      <c r="N198">
        <v>62.338999999999999</v>
      </c>
      <c r="O198">
        <v>73.34</v>
      </c>
      <c r="P198">
        <v>73.34</v>
      </c>
      <c r="Q198">
        <v>73.34</v>
      </c>
      <c r="R198">
        <v>91.674999999999997</v>
      </c>
      <c r="S198">
        <v>77.007000000000005</v>
      </c>
      <c r="T198">
        <v>88.007999999999996</v>
      </c>
      <c r="U198">
        <v>99.009</v>
      </c>
      <c r="V198">
        <v>102.676</v>
      </c>
      <c r="W198">
        <v>110.01</v>
      </c>
      <c r="X198">
        <v>146.68</v>
      </c>
      <c r="Y198">
        <v>157.68100000000001</v>
      </c>
      <c r="Z198">
        <v>157.68100000000001</v>
      </c>
      <c r="AA198">
        <v>205.352</v>
      </c>
      <c r="AB198">
        <v>220.02</v>
      </c>
      <c r="AC198">
        <v>231.02099999999999</v>
      </c>
      <c r="AD198">
        <v>234.68799999999999</v>
      </c>
      <c r="AE198">
        <v>249.35599999999999</v>
      </c>
      <c r="AF198">
        <v>227.35400000000001</v>
      </c>
      <c r="AG198">
        <v>267.69099999999997</v>
      </c>
      <c r="AH198">
        <v>209.01900000000001</v>
      </c>
      <c r="AI198">
        <v>238.35499999999999</v>
      </c>
      <c r="AJ198">
        <v>216.35300000000001</v>
      </c>
      <c r="AK198">
        <v>227.35400000000001</v>
      </c>
      <c r="AL198">
        <v>234.68799999999999</v>
      </c>
      <c r="AM198">
        <v>238.35499999999999</v>
      </c>
      <c r="AN198">
        <v>242.02199999999999</v>
      </c>
      <c r="AO198">
        <v>249.35599999999999</v>
      </c>
      <c r="AP198">
        <v>249.35599999999999</v>
      </c>
      <c r="AQ198">
        <v>253.023</v>
      </c>
      <c r="AR198">
        <v>271.358</v>
      </c>
      <c r="AS198">
        <v>205.352</v>
      </c>
      <c r="AT198">
        <v>212.68600000000001</v>
      </c>
      <c r="AU198">
        <v>161.34800000000001</v>
      </c>
      <c r="AV198">
        <v>198.018</v>
      </c>
      <c r="AW198">
        <v>154.01400000000001</v>
      </c>
      <c r="AX198">
        <v>187.017</v>
      </c>
      <c r="AY198">
        <v>187.017</v>
      </c>
      <c r="AZ198">
        <v>190.684</v>
      </c>
      <c r="BA198">
        <v>190.684</v>
      </c>
      <c r="BB198">
        <v>212.68600000000001</v>
      </c>
      <c r="BC198">
        <v>242.02199999999999</v>
      </c>
      <c r="BD198">
        <v>282.35899999999998</v>
      </c>
      <c r="BE198">
        <v>289.69299999999998</v>
      </c>
      <c r="BF198">
        <v>440.04</v>
      </c>
      <c r="BG198">
        <f t="shared" si="3"/>
        <v>9130.8299999999981</v>
      </c>
    </row>
    <row r="199" spans="2:59" x14ac:dyDescent="0.3">
      <c r="B199" t="s">
        <v>232</v>
      </c>
      <c r="C199" t="s">
        <v>590</v>
      </c>
      <c r="D199">
        <v>18.335000000000001</v>
      </c>
      <c r="E199">
        <v>29.335999999999999</v>
      </c>
      <c r="F199">
        <v>40.337000000000003</v>
      </c>
      <c r="G199">
        <v>47.670999999999999</v>
      </c>
      <c r="H199">
        <v>58.671999999999997</v>
      </c>
      <c r="I199">
        <v>66.006</v>
      </c>
      <c r="J199">
        <v>66.006</v>
      </c>
      <c r="K199">
        <v>47.670999999999999</v>
      </c>
      <c r="L199">
        <v>62.338999999999999</v>
      </c>
      <c r="M199">
        <v>58.671999999999997</v>
      </c>
      <c r="N199">
        <v>69.673000000000002</v>
      </c>
      <c r="O199">
        <v>73.34</v>
      </c>
      <c r="P199">
        <v>66.006</v>
      </c>
      <c r="Q199">
        <v>110.01</v>
      </c>
      <c r="R199">
        <v>102.676</v>
      </c>
      <c r="S199">
        <v>113.67700000000001</v>
      </c>
      <c r="T199">
        <v>95.341999999999999</v>
      </c>
      <c r="U199">
        <v>102.676</v>
      </c>
      <c r="V199">
        <v>102.676</v>
      </c>
      <c r="W199">
        <v>110.01</v>
      </c>
      <c r="X199">
        <v>146.68</v>
      </c>
      <c r="Y199">
        <v>143.01300000000001</v>
      </c>
      <c r="Z199">
        <v>143.01300000000001</v>
      </c>
      <c r="AA199">
        <v>143.01300000000001</v>
      </c>
      <c r="AB199">
        <v>161.34800000000001</v>
      </c>
      <c r="AC199">
        <v>172.34899999999999</v>
      </c>
      <c r="AD199">
        <v>183.35</v>
      </c>
      <c r="AE199">
        <v>194.351</v>
      </c>
      <c r="AF199">
        <v>216.35300000000001</v>
      </c>
      <c r="AG199">
        <v>231.02099999999999</v>
      </c>
      <c r="AH199">
        <v>172.34899999999999</v>
      </c>
      <c r="AI199">
        <v>176.01599999999999</v>
      </c>
      <c r="AJ199">
        <v>179.68299999999999</v>
      </c>
      <c r="AK199">
        <v>183.35</v>
      </c>
      <c r="AL199">
        <v>183.35</v>
      </c>
      <c r="AM199">
        <v>183.35</v>
      </c>
      <c r="AN199">
        <v>183.35</v>
      </c>
      <c r="AO199">
        <v>201.685</v>
      </c>
      <c r="AP199">
        <v>172.34899999999999</v>
      </c>
      <c r="AQ199">
        <v>194.351</v>
      </c>
      <c r="AR199">
        <v>146.68</v>
      </c>
      <c r="AS199">
        <v>150.34700000000001</v>
      </c>
      <c r="AT199">
        <v>154.01400000000001</v>
      </c>
      <c r="AU199">
        <v>194.351</v>
      </c>
      <c r="AV199">
        <v>201.685</v>
      </c>
      <c r="AW199">
        <v>212.68600000000001</v>
      </c>
      <c r="AX199">
        <v>216.35300000000001</v>
      </c>
      <c r="AY199">
        <v>231.02099999999999</v>
      </c>
      <c r="AZ199">
        <v>227.35400000000001</v>
      </c>
      <c r="BA199">
        <v>234.68799999999999</v>
      </c>
      <c r="BB199">
        <v>238.35499999999999</v>
      </c>
      <c r="BC199">
        <v>245.68899999999999</v>
      </c>
      <c r="BD199">
        <v>253.023</v>
      </c>
      <c r="BE199">
        <v>256.69</v>
      </c>
      <c r="BF199">
        <v>271.358</v>
      </c>
      <c r="BG199">
        <f t="shared" si="3"/>
        <v>8239.7489999999998</v>
      </c>
    </row>
    <row r="200" spans="2:59" x14ac:dyDescent="0.3">
      <c r="B200" t="s">
        <v>476</v>
      </c>
      <c r="C200" t="s">
        <v>590</v>
      </c>
      <c r="D200">
        <v>11.000999999999999</v>
      </c>
      <c r="E200">
        <v>14.667999999999999</v>
      </c>
      <c r="F200">
        <v>14.667999999999999</v>
      </c>
      <c r="G200">
        <v>14.667999999999999</v>
      </c>
      <c r="H200">
        <v>18.335000000000001</v>
      </c>
      <c r="I200">
        <v>25.669</v>
      </c>
      <c r="J200">
        <v>25.669</v>
      </c>
      <c r="K200">
        <v>33.003</v>
      </c>
      <c r="L200">
        <v>36.67</v>
      </c>
      <c r="M200">
        <v>36.67</v>
      </c>
      <c r="N200">
        <v>40.337000000000003</v>
      </c>
      <c r="O200">
        <v>47.670999999999999</v>
      </c>
      <c r="P200">
        <v>55.005000000000003</v>
      </c>
      <c r="Q200">
        <v>66.006</v>
      </c>
      <c r="R200">
        <v>66.006</v>
      </c>
      <c r="S200">
        <v>58.671999999999997</v>
      </c>
      <c r="T200">
        <v>62.338999999999999</v>
      </c>
      <c r="U200">
        <v>80.674000000000007</v>
      </c>
      <c r="V200">
        <v>62.338999999999999</v>
      </c>
      <c r="W200">
        <v>110.01</v>
      </c>
      <c r="X200">
        <v>102.676</v>
      </c>
      <c r="Y200">
        <v>135.679</v>
      </c>
      <c r="Z200">
        <v>121.011</v>
      </c>
      <c r="AA200">
        <v>143.01300000000001</v>
      </c>
      <c r="AB200">
        <v>143.01300000000001</v>
      </c>
      <c r="AC200">
        <v>150.34700000000001</v>
      </c>
      <c r="AD200">
        <v>154.01400000000001</v>
      </c>
      <c r="AE200">
        <v>161.34800000000001</v>
      </c>
      <c r="AF200">
        <v>157.68100000000001</v>
      </c>
      <c r="AG200">
        <v>161.34800000000001</v>
      </c>
      <c r="AH200">
        <v>146.68</v>
      </c>
      <c r="AI200">
        <v>146.68</v>
      </c>
      <c r="AJ200">
        <v>143.01300000000001</v>
      </c>
      <c r="AK200">
        <v>143.01300000000001</v>
      </c>
      <c r="AL200">
        <v>139.346</v>
      </c>
      <c r="AM200">
        <v>143.01300000000001</v>
      </c>
      <c r="AN200">
        <v>143.01300000000001</v>
      </c>
      <c r="AO200">
        <v>143.01300000000001</v>
      </c>
      <c r="AP200">
        <v>143.01300000000001</v>
      </c>
      <c r="AQ200">
        <v>150.34700000000001</v>
      </c>
      <c r="AR200">
        <v>150.34700000000001</v>
      </c>
      <c r="AS200">
        <v>157.68100000000001</v>
      </c>
      <c r="AT200">
        <v>157.68100000000001</v>
      </c>
      <c r="AU200">
        <v>161.34800000000001</v>
      </c>
      <c r="AV200">
        <v>161.34800000000001</v>
      </c>
      <c r="AW200">
        <v>161.34800000000001</v>
      </c>
      <c r="AX200">
        <v>165.01499999999999</v>
      </c>
      <c r="AY200">
        <v>179.68299999999999</v>
      </c>
      <c r="AZ200">
        <v>187.017</v>
      </c>
      <c r="BA200">
        <v>194.351</v>
      </c>
      <c r="BB200">
        <v>198.018</v>
      </c>
      <c r="BC200">
        <v>198.018</v>
      </c>
      <c r="BD200">
        <v>198.018</v>
      </c>
      <c r="BE200">
        <v>201.685</v>
      </c>
      <c r="BF200">
        <v>201.685</v>
      </c>
      <c r="BG200">
        <f t="shared" si="3"/>
        <v>6424.5839999999998</v>
      </c>
    </row>
    <row r="201" spans="2:59" x14ac:dyDescent="0.3">
      <c r="B201" t="s">
        <v>238</v>
      </c>
      <c r="C201" t="s">
        <v>590</v>
      </c>
      <c r="D201">
        <v>22.001999999999999</v>
      </c>
      <c r="E201">
        <v>18.335000000000001</v>
      </c>
      <c r="F201">
        <v>25.669</v>
      </c>
      <c r="G201">
        <v>14.667999999999999</v>
      </c>
      <c r="H201">
        <v>22.001999999999999</v>
      </c>
      <c r="I201">
        <v>22.001999999999999</v>
      </c>
      <c r="J201">
        <v>29.335999999999999</v>
      </c>
      <c r="K201">
        <v>36.67</v>
      </c>
      <c r="L201">
        <v>40.337000000000003</v>
      </c>
      <c r="M201">
        <v>47.670999999999999</v>
      </c>
      <c r="N201">
        <v>44.003999999999998</v>
      </c>
      <c r="O201">
        <v>47.670999999999999</v>
      </c>
      <c r="P201">
        <v>47.670999999999999</v>
      </c>
      <c r="Q201">
        <v>55.005000000000003</v>
      </c>
      <c r="R201">
        <v>36.67</v>
      </c>
      <c r="S201">
        <v>47.670999999999999</v>
      </c>
      <c r="T201">
        <v>47.670999999999999</v>
      </c>
      <c r="U201">
        <v>47.670999999999999</v>
      </c>
      <c r="V201">
        <v>51.338000000000001</v>
      </c>
      <c r="W201">
        <v>47.670999999999999</v>
      </c>
      <c r="X201">
        <v>47.670999999999999</v>
      </c>
      <c r="Y201">
        <v>58.671999999999997</v>
      </c>
      <c r="Z201">
        <v>62.338999999999999</v>
      </c>
      <c r="AA201">
        <v>62.338999999999999</v>
      </c>
      <c r="AB201">
        <v>62.338999999999999</v>
      </c>
      <c r="AC201">
        <v>62.338999999999999</v>
      </c>
      <c r="AD201">
        <v>66.006</v>
      </c>
      <c r="AE201">
        <v>73.34</v>
      </c>
      <c r="AF201">
        <v>95.341999999999999</v>
      </c>
      <c r="AG201">
        <v>102.676</v>
      </c>
      <c r="AH201">
        <v>106.343</v>
      </c>
      <c r="AI201">
        <v>110.01</v>
      </c>
      <c r="AJ201">
        <v>117.34399999999999</v>
      </c>
      <c r="AK201">
        <v>121.011</v>
      </c>
      <c r="AL201">
        <v>143.01300000000001</v>
      </c>
      <c r="AM201">
        <v>150.34700000000001</v>
      </c>
      <c r="AN201">
        <v>154.01400000000001</v>
      </c>
      <c r="AO201">
        <v>168.68199999999999</v>
      </c>
      <c r="AP201">
        <v>176.01599999999999</v>
      </c>
      <c r="AQ201">
        <v>194.351</v>
      </c>
      <c r="AR201">
        <v>190.684</v>
      </c>
      <c r="AS201">
        <v>194.351</v>
      </c>
      <c r="AT201">
        <v>205.352</v>
      </c>
      <c r="AU201">
        <v>216.35300000000001</v>
      </c>
      <c r="AV201">
        <v>205.352</v>
      </c>
      <c r="AW201">
        <v>216.35300000000001</v>
      </c>
      <c r="AX201">
        <v>231.02099999999999</v>
      </c>
      <c r="AY201">
        <v>238.35499999999999</v>
      </c>
      <c r="AZ201">
        <v>253.023</v>
      </c>
      <c r="BA201">
        <v>253.023</v>
      </c>
      <c r="BB201">
        <v>260.35700000000003</v>
      </c>
      <c r="BC201">
        <v>253.023</v>
      </c>
      <c r="BD201">
        <v>271.358</v>
      </c>
      <c r="BE201">
        <v>304.36099999999999</v>
      </c>
      <c r="BF201">
        <v>242.02199999999999</v>
      </c>
      <c r="BG201">
        <f t="shared" si="3"/>
        <v>6420.9169999999995</v>
      </c>
    </row>
    <row r="202" spans="2:59" x14ac:dyDescent="0.3">
      <c r="B202" t="s">
        <v>578</v>
      </c>
      <c r="C202" t="s">
        <v>590</v>
      </c>
      <c r="D202">
        <v>14.667999999999999</v>
      </c>
      <c r="E202">
        <v>18.335000000000001</v>
      </c>
      <c r="F202">
        <v>18.335000000000001</v>
      </c>
      <c r="G202">
        <v>22.001999999999999</v>
      </c>
      <c r="H202">
        <v>25.669</v>
      </c>
      <c r="I202">
        <v>29.335999999999999</v>
      </c>
      <c r="J202">
        <v>25.669</v>
      </c>
      <c r="K202">
        <v>25.669</v>
      </c>
      <c r="L202">
        <v>29.335999999999999</v>
      </c>
      <c r="M202">
        <v>29.335999999999999</v>
      </c>
      <c r="N202">
        <v>29.335999999999999</v>
      </c>
      <c r="O202">
        <v>36.67</v>
      </c>
      <c r="P202">
        <v>36.67</v>
      </c>
      <c r="Q202">
        <v>36.67</v>
      </c>
      <c r="R202">
        <v>33.003</v>
      </c>
      <c r="S202">
        <v>58.671999999999997</v>
      </c>
      <c r="T202">
        <v>47.670999999999999</v>
      </c>
      <c r="U202">
        <v>80.674000000000007</v>
      </c>
      <c r="V202">
        <v>106.343</v>
      </c>
      <c r="W202">
        <v>95.341999999999999</v>
      </c>
      <c r="X202">
        <v>99.009</v>
      </c>
      <c r="Y202">
        <v>102.676</v>
      </c>
      <c r="Z202">
        <v>113.67700000000001</v>
      </c>
      <c r="AA202">
        <v>113.67700000000001</v>
      </c>
      <c r="AB202">
        <v>113.67700000000001</v>
      </c>
      <c r="AC202">
        <v>113.67700000000001</v>
      </c>
      <c r="AD202">
        <v>113.67700000000001</v>
      </c>
      <c r="AE202">
        <v>113.67700000000001</v>
      </c>
      <c r="AF202">
        <v>113.67700000000001</v>
      </c>
      <c r="AG202">
        <v>121.011</v>
      </c>
      <c r="AH202">
        <v>102.676</v>
      </c>
      <c r="AI202">
        <v>106.343</v>
      </c>
      <c r="AJ202">
        <v>110.01</v>
      </c>
      <c r="AK202">
        <v>110.01</v>
      </c>
      <c r="AL202">
        <v>113.67700000000001</v>
      </c>
      <c r="AM202">
        <v>117.34399999999999</v>
      </c>
      <c r="AN202">
        <v>124.678</v>
      </c>
      <c r="AO202">
        <v>128.345</v>
      </c>
      <c r="AP202">
        <v>132.012</v>
      </c>
      <c r="AQ202">
        <v>135.679</v>
      </c>
      <c r="AR202">
        <v>143.01300000000001</v>
      </c>
      <c r="AS202">
        <v>146.68</v>
      </c>
      <c r="AT202">
        <v>146.68</v>
      </c>
      <c r="AU202">
        <v>154.01400000000001</v>
      </c>
      <c r="AV202">
        <v>150.34700000000001</v>
      </c>
      <c r="AW202">
        <v>161.34800000000001</v>
      </c>
      <c r="AX202">
        <v>165.01499999999999</v>
      </c>
      <c r="AY202">
        <v>172.34899999999999</v>
      </c>
      <c r="AZ202">
        <v>179.68299999999999</v>
      </c>
      <c r="BA202">
        <v>187.017</v>
      </c>
      <c r="BB202">
        <v>187.017</v>
      </c>
      <c r="BC202">
        <v>201.685</v>
      </c>
      <c r="BD202">
        <v>198.018</v>
      </c>
      <c r="BE202">
        <v>198.018</v>
      </c>
      <c r="BF202">
        <v>198.018</v>
      </c>
      <c r="BG202">
        <f t="shared" si="3"/>
        <v>5687.5169999999998</v>
      </c>
    </row>
    <row r="203" spans="2:59" x14ac:dyDescent="0.3">
      <c r="B203" t="s">
        <v>308</v>
      </c>
      <c r="C203" t="s">
        <v>590</v>
      </c>
      <c r="D203">
        <v>11.000999999999999</v>
      </c>
      <c r="E203">
        <v>22.001999999999999</v>
      </c>
      <c r="F203">
        <v>14.667999999999999</v>
      </c>
      <c r="G203">
        <v>18.335000000000001</v>
      </c>
      <c r="H203">
        <v>18.335000000000001</v>
      </c>
      <c r="I203">
        <v>22.001999999999999</v>
      </c>
      <c r="J203">
        <v>22.001999999999999</v>
      </c>
      <c r="K203">
        <v>22.001999999999999</v>
      </c>
      <c r="L203">
        <v>33.003</v>
      </c>
      <c r="M203">
        <v>25.669</v>
      </c>
      <c r="N203">
        <v>25.669</v>
      </c>
      <c r="O203">
        <v>29.335999999999999</v>
      </c>
      <c r="P203">
        <v>29.335999999999999</v>
      </c>
      <c r="Q203">
        <v>29.335999999999999</v>
      </c>
      <c r="R203">
        <v>36.67</v>
      </c>
      <c r="S203">
        <v>33.003</v>
      </c>
      <c r="T203">
        <v>36.67</v>
      </c>
      <c r="U203">
        <v>36.67</v>
      </c>
      <c r="V203">
        <v>33.003</v>
      </c>
      <c r="W203">
        <v>36.67</v>
      </c>
      <c r="X203">
        <v>51.338000000000001</v>
      </c>
      <c r="Y203">
        <v>55.005000000000003</v>
      </c>
      <c r="Z203">
        <v>66.006</v>
      </c>
      <c r="AA203">
        <v>51.338000000000001</v>
      </c>
      <c r="AB203">
        <v>51.338000000000001</v>
      </c>
      <c r="AC203">
        <v>51.338000000000001</v>
      </c>
      <c r="AD203">
        <v>58.671999999999997</v>
      </c>
      <c r="AE203">
        <v>55.005000000000003</v>
      </c>
      <c r="AF203">
        <v>66.006</v>
      </c>
      <c r="AG203">
        <v>66.006</v>
      </c>
      <c r="AH203">
        <v>106.343</v>
      </c>
      <c r="AI203">
        <v>106.343</v>
      </c>
      <c r="AJ203">
        <v>110.01</v>
      </c>
      <c r="AK203">
        <v>113.67700000000001</v>
      </c>
      <c r="AL203">
        <v>121.011</v>
      </c>
      <c r="AM203">
        <v>128.345</v>
      </c>
      <c r="AN203">
        <v>132.012</v>
      </c>
      <c r="AO203">
        <v>143.01300000000001</v>
      </c>
      <c r="AP203">
        <v>150.34700000000001</v>
      </c>
      <c r="AQ203">
        <v>161.34800000000001</v>
      </c>
      <c r="AR203">
        <v>172.34899999999999</v>
      </c>
      <c r="AS203">
        <v>176.01599999999999</v>
      </c>
      <c r="AT203">
        <v>198.018</v>
      </c>
      <c r="AU203">
        <v>198.018</v>
      </c>
      <c r="AV203">
        <v>212.68600000000001</v>
      </c>
      <c r="AW203">
        <v>198.018</v>
      </c>
      <c r="AX203">
        <v>201.685</v>
      </c>
      <c r="AY203">
        <v>216.35300000000001</v>
      </c>
      <c r="AZ203">
        <v>216.35300000000001</v>
      </c>
      <c r="BA203">
        <v>223.68700000000001</v>
      </c>
      <c r="BB203">
        <v>220.02</v>
      </c>
      <c r="BC203">
        <v>231.02099999999999</v>
      </c>
      <c r="BD203">
        <v>220.02</v>
      </c>
      <c r="BE203">
        <v>223.68700000000001</v>
      </c>
      <c r="BF203">
        <v>231.02099999999999</v>
      </c>
      <c r="BG203">
        <f t="shared" si="3"/>
        <v>5518.8350000000009</v>
      </c>
    </row>
    <row r="204" spans="2:59" x14ac:dyDescent="0.3">
      <c r="B204" t="s">
        <v>564</v>
      </c>
      <c r="C204" t="s">
        <v>590</v>
      </c>
      <c r="D204">
        <v>11.000999999999999</v>
      </c>
      <c r="E204">
        <v>11.000999999999999</v>
      </c>
      <c r="F204">
        <v>11.000999999999999</v>
      </c>
      <c r="G204">
        <v>14.667999999999999</v>
      </c>
      <c r="H204">
        <v>18.335000000000001</v>
      </c>
      <c r="I204">
        <v>14.667999999999999</v>
      </c>
      <c r="J204">
        <v>18.335000000000001</v>
      </c>
      <c r="K204">
        <v>18.335000000000001</v>
      </c>
      <c r="L204">
        <v>22.001999999999999</v>
      </c>
      <c r="M204">
        <v>29.335999999999999</v>
      </c>
      <c r="N204">
        <v>29.335999999999999</v>
      </c>
      <c r="O204">
        <v>29.335999999999999</v>
      </c>
      <c r="P204">
        <v>36.67</v>
      </c>
      <c r="Q204">
        <v>40.337000000000003</v>
      </c>
      <c r="R204">
        <v>33.003</v>
      </c>
      <c r="S204">
        <v>33.003</v>
      </c>
      <c r="T204">
        <v>33.003</v>
      </c>
      <c r="U204">
        <v>33.003</v>
      </c>
      <c r="V204">
        <v>36.67</v>
      </c>
      <c r="W204">
        <v>29.335999999999999</v>
      </c>
      <c r="X204">
        <v>36.67</v>
      </c>
      <c r="Y204">
        <v>36.67</v>
      </c>
      <c r="Z204">
        <v>40.337000000000003</v>
      </c>
      <c r="AA204">
        <v>47.670999999999999</v>
      </c>
      <c r="AB204">
        <v>66.006</v>
      </c>
      <c r="AC204">
        <v>66.006</v>
      </c>
      <c r="AD204">
        <v>66.006</v>
      </c>
      <c r="AE204">
        <v>77.007000000000005</v>
      </c>
      <c r="AF204">
        <v>66.006</v>
      </c>
      <c r="AG204">
        <v>77.007000000000005</v>
      </c>
      <c r="AH204">
        <v>80.674000000000007</v>
      </c>
      <c r="AI204">
        <v>77.007000000000005</v>
      </c>
      <c r="AJ204">
        <v>84.340999999999994</v>
      </c>
      <c r="AK204">
        <v>102.676</v>
      </c>
      <c r="AL204">
        <v>121.011</v>
      </c>
      <c r="AM204">
        <v>128.345</v>
      </c>
      <c r="AN204">
        <v>132.012</v>
      </c>
      <c r="AO204">
        <v>132.012</v>
      </c>
      <c r="AP204">
        <v>161.34800000000001</v>
      </c>
      <c r="AQ204">
        <v>165.01499999999999</v>
      </c>
      <c r="AR204">
        <v>146.68</v>
      </c>
      <c r="AS204">
        <v>179.68299999999999</v>
      </c>
      <c r="AT204">
        <v>187.017</v>
      </c>
      <c r="AU204">
        <v>198.018</v>
      </c>
      <c r="AV204">
        <v>220.02</v>
      </c>
      <c r="AW204">
        <v>220.02</v>
      </c>
      <c r="AX204">
        <v>220.02</v>
      </c>
      <c r="AY204">
        <v>227.35400000000001</v>
      </c>
      <c r="AZ204">
        <v>227.35400000000001</v>
      </c>
      <c r="BA204">
        <v>311.69499999999999</v>
      </c>
      <c r="BB204">
        <v>220.02</v>
      </c>
      <c r="BC204">
        <v>198.018</v>
      </c>
      <c r="BD204">
        <v>253.023</v>
      </c>
      <c r="BE204">
        <v>209.01900000000001</v>
      </c>
      <c r="BF204">
        <v>209.01900000000001</v>
      </c>
      <c r="BG204">
        <f t="shared" si="3"/>
        <v>5493.1660000000002</v>
      </c>
    </row>
    <row r="205" spans="2:59" x14ac:dyDescent="0.3">
      <c r="B205" t="s">
        <v>416</v>
      </c>
      <c r="C205" t="s">
        <v>590</v>
      </c>
      <c r="H205">
        <v>29.335999999999999</v>
      </c>
      <c r="I205">
        <v>33.003</v>
      </c>
      <c r="J205">
        <v>33.003</v>
      </c>
      <c r="K205">
        <v>47.670999999999999</v>
      </c>
      <c r="L205">
        <v>47.670999999999999</v>
      </c>
      <c r="M205">
        <v>66.006</v>
      </c>
      <c r="N205">
        <v>66.006</v>
      </c>
      <c r="O205">
        <v>88.007999999999996</v>
      </c>
      <c r="P205">
        <v>77.007000000000005</v>
      </c>
      <c r="Q205">
        <v>84.340999999999994</v>
      </c>
      <c r="R205">
        <v>99.009</v>
      </c>
      <c r="S205">
        <v>102.676</v>
      </c>
      <c r="T205">
        <v>102.676</v>
      </c>
      <c r="U205">
        <v>113.67700000000001</v>
      </c>
      <c r="V205">
        <v>113.67700000000001</v>
      </c>
      <c r="W205">
        <v>113.67700000000001</v>
      </c>
      <c r="X205">
        <v>124.678</v>
      </c>
      <c r="Y205">
        <v>124.678</v>
      </c>
      <c r="Z205">
        <v>124.678</v>
      </c>
      <c r="AA205">
        <v>124.678</v>
      </c>
      <c r="AB205">
        <v>124.678</v>
      </c>
      <c r="AC205">
        <v>124.678</v>
      </c>
      <c r="AD205">
        <v>161.34800000000001</v>
      </c>
      <c r="AE205">
        <v>157.68100000000001</v>
      </c>
      <c r="AF205">
        <v>157.68100000000001</v>
      </c>
      <c r="AG205">
        <v>157.68100000000001</v>
      </c>
      <c r="AH205">
        <v>124.678</v>
      </c>
      <c r="AI205">
        <v>124.678</v>
      </c>
      <c r="AJ205">
        <v>121.011</v>
      </c>
      <c r="AK205">
        <v>113.67700000000001</v>
      </c>
      <c r="AL205">
        <v>110.01</v>
      </c>
      <c r="AM205">
        <v>106.343</v>
      </c>
      <c r="AN205">
        <v>102.676</v>
      </c>
      <c r="AO205">
        <v>102.676</v>
      </c>
      <c r="AP205">
        <v>99.009</v>
      </c>
      <c r="AQ205">
        <v>91.674999999999997</v>
      </c>
      <c r="AR205">
        <v>84.340999999999994</v>
      </c>
      <c r="AS205">
        <v>80.674000000000007</v>
      </c>
      <c r="AT205">
        <v>77.007000000000005</v>
      </c>
      <c r="AU205">
        <v>66.006</v>
      </c>
      <c r="AV205">
        <v>66.006</v>
      </c>
      <c r="AW205">
        <v>62.338999999999999</v>
      </c>
      <c r="AX205">
        <v>44.003999999999998</v>
      </c>
      <c r="AY205">
        <v>44.003999999999998</v>
      </c>
      <c r="AZ205">
        <v>44.003999999999998</v>
      </c>
      <c r="BA205">
        <v>40.337000000000003</v>
      </c>
      <c r="BB205">
        <v>44.003999999999998</v>
      </c>
      <c r="BC205">
        <v>40.337000000000003</v>
      </c>
      <c r="BD205">
        <v>40.337000000000003</v>
      </c>
      <c r="BE205">
        <v>44.003999999999998</v>
      </c>
      <c r="BF205">
        <v>47.670999999999999</v>
      </c>
      <c r="BG205">
        <f t="shared" si="3"/>
        <v>4521.4110000000001</v>
      </c>
    </row>
    <row r="206" spans="2:59" x14ac:dyDescent="0.3">
      <c r="B206" t="s">
        <v>490</v>
      </c>
      <c r="C206" t="s">
        <v>590</v>
      </c>
      <c r="BD206">
        <v>1331.1210000000001</v>
      </c>
      <c r="BE206">
        <v>1448.4649999999999</v>
      </c>
      <c r="BF206">
        <v>1496.136</v>
      </c>
      <c r="BG206">
        <f t="shared" si="3"/>
        <v>4275.7219999999998</v>
      </c>
    </row>
    <row r="207" spans="2:59" x14ac:dyDescent="0.3">
      <c r="B207" t="s">
        <v>568</v>
      </c>
      <c r="C207" t="s">
        <v>590</v>
      </c>
      <c r="F207">
        <v>3.6669999999999998</v>
      </c>
      <c r="G207">
        <v>3.6669999999999998</v>
      </c>
      <c r="H207">
        <v>7.3339999999999996</v>
      </c>
      <c r="I207">
        <v>7.3339999999999996</v>
      </c>
      <c r="J207">
        <v>11.000999999999999</v>
      </c>
      <c r="K207">
        <v>3.6669999999999998</v>
      </c>
      <c r="L207">
        <v>14.667999999999999</v>
      </c>
      <c r="M207">
        <v>18.335000000000001</v>
      </c>
      <c r="N207">
        <v>18.335000000000001</v>
      </c>
      <c r="O207">
        <v>22.001999999999999</v>
      </c>
      <c r="P207">
        <v>22.001999999999999</v>
      </c>
      <c r="Q207">
        <v>25.669</v>
      </c>
      <c r="R207">
        <v>25.669</v>
      </c>
      <c r="S207">
        <v>25.669</v>
      </c>
      <c r="T207">
        <v>25.669</v>
      </c>
      <c r="U207">
        <v>29.335999999999999</v>
      </c>
      <c r="V207">
        <v>29.335999999999999</v>
      </c>
      <c r="W207">
        <v>29.335999999999999</v>
      </c>
      <c r="X207">
        <v>29.335999999999999</v>
      </c>
      <c r="Y207">
        <v>44.003999999999998</v>
      </c>
      <c r="Z207">
        <v>36.67</v>
      </c>
      <c r="AA207">
        <v>40.337000000000003</v>
      </c>
      <c r="AB207">
        <v>40.337000000000003</v>
      </c>
      <c r="AC207">
        <v>47.670999999999999</v>
      </c>
      <c r="AD207">
        <v>55.005000000000003</v>
      </c>
      <c r="AE207">
        <v>62.338999999999999</v>
      </c>
      <c r="AF207">
        <v>66.006</v>
      </c>
      <c r="AG207">
        <v>66.006</v>
      </c>
      <c r="AH207">
        <v>66.006</v>
      </c>
      <c r="AI207">
        <v>66.006</v>
      </c>
      <c r="AJ207">
        <v>69.673000000000002</v>
      </c>
      <c r="AK207">
        <v>73.34</v>
      </c>
      <c r="AL207">
        <v>80.674000000000007</v>
      </c>
      <c r="AM207">
        <v>84.340999999999994</v>
      </c>
      <c r="AN207">
        <v>95.341999999999999</v>
      </c>
      <c r="AO207">
        <v>99.009</v>
      </c>
      <c r="AP207">
        <v>102.676</v>
      </c>
      <c r="AQ207">
        <v>102.676</v>
      </c>
      <c r="AR207">
        <v>102.676</v>
      </c>
      <c r="AS207">
        <v>106.343</v>
      </c>
      <c r="AT207">
        <v>113.67700000000001</v>
      </c>
      <c r="AU207">
        <v>121.011</v>
      </c>
      <c r="AV207">
        <v>124.678</v>
      </c>
      <c r="AW207">
        <v>132.012</v>
      </c>
      <c r="AX207">
        <v>143.01300000000001</v>
      </c>
      <c r="AY207">
        <v>150.34700000000001</v>
      </c>
      <c r="AZ207">
        <v>161.34800000000001</v>
      </c>
      <c r="BA207">
        <v>165.01499999999999</v>
      </c>
      <c r="BB207">
        <v>172.34899999999999</v>
      </c>
      <c r="BC207">
        <v>176.01599999999999</v>
      </c>
      <c r="BD207">
        <v>176.01599999999999</v>
      </c>
      <c r="BE207">
        <v>176.01599999999999</v>
      </c>
      <c r="BF207">
        <v>179.68299999999999</v>
      </c>
      <c r="BG207">
        <f t="shared" si="3"/>
        <v>3850.3500000000004</v>
      </c>
    </row>
    <row r="208" spans="2:59" x14ac:dyDescent="0.3">
      <c r="B208" t="s">
        <v>574</v>
      </c>
      <c r="C208" t="s">
        <v>590</v>
      </c>
      <c r="F208">
        <v>40.337000000000003</v>
      </c>
      <c r="G208">
        <v>33.003</v>
      </c>
      <c r="H208">
        <v>62.338999999999999</v>
      </c>
      <c r="I208">
        <v>47.670999999999999</v>
      </c>
      <c r="J208">
        <v>77.007000000000005</v>
      </c>
      <c r="K208">
        <v>84.340999999999994</v>
      </c>
      <c r="L208">
        <v>62.338999999999999</v>
      </c>
      <c r="M208">
        <v>44.003999999999998</v>
      </c>
      <c r="N208">
        <v>40.337000000000003</v>
      </c>
      <c r="O208">
        <v>58.671999999999997</v>
      </c>
      <c r="P208">
        <v>62.338999999999999</v>
      </c>
      <c r="Q208">
        <v>55.005000000000003</v>
      </c>
      <c r="R208">
        <v>62.338999999999999</v>
      </c>
      <c r="S208">
        <v>55.005000000000003</v>
      </c>
      <c r="T208">
        <v>44.003999999999998</v>
      </c>
      <c r="U208">
        <v>51.338000000000001</v>
      </c>
      <c r="V208">
        <v>58.671999999999997</v>
      </c>
      <c r="W208">
        <v>62.338999999999999</v>
      </c>
      <c r="X208">
        <v>62.338999999999999</v>
      </c>
      <c r="Y208">
        <v>51.338000000000001</v>
      </c>
      <c r="Z208">
        <v>51.338000000000001</v>
      </c>
      <c r="AA208">
        <v>55.005000000000003</v>
      </c>
      <c r="AB208">
        <v>55.005000000000003</v>
      </c>
      <c r="AC208">
        <v>121.011</v>
      </c>
      <c r="AD208">
        <v>58.671999999999997</v>
      </c>
      <c r="AE208">
        <v>47.670999999999999</v>
      </c>
      <c r="AF208">
        <v>66.006</v>
      </c>
      <c r="AG208">
        <v>62.338999999999999</v>
      </c>
      <c r="AH208">
        <v>66.006</v>
      </c>
      <c r="AI208">
        <v>66.006</v>
      </c>
      <c r="AJ208">
        <v>62.338999999999999</v>
      </c>
      <c r="AK208">
        <v>62.338999999999999</v>
      </c>
      <c r="AL208">
        <v>62.338999999999999</v>
      </c>
      <c r="AM208">
        <v>66.006</v>
      </c>
      <c r="AN208">
        <v>84.340999999999994</v>
      </c>
      <c r="AO208">
        <v>84.340999999999994</v>
      </c>
      <c r="AP208">
        <v>80.674000000000007</v>
      </c>
      <c r="AQ208">
        <v>84.340999999999994</v>
      </c>
      <c r="AR208">
        <v>84.340999999999994</v>
      </c>
      <c r="AS208">
        <v>88.007999999999996</v>
      </c>
      <c r="AT208">
        <v>84.340999999999994</v>
      </c>
      <c r="AU208">
        <v>84.340999999999994</v>
      </c>
      <c r="AV208">
        <v>58.671999999999997</v>
      </c>
      <c r="AW208">
        <v>58.671999999999997</v>
      </c>
      <c r="AX208">
        <v>47.670999999999999</v>
      </c>
      <c r="AY208">
        <v>99.009</v>
      </c>
      <c r="AZ208">
        <v>95.341999999999999</v>
      </c>
      <c r="BA208">
        <v>121.011</v>
      </c>
      <c r="BB208">
        <v>121.011</v>
      </c>
      <c r="BC208">
        <v>132.012</v>
      </c>
      <c r="BD208">
        <v>113.67700000000001</v>
      </c>
      <c r="BE208">
        <v>106.343</v>
      </c>
      <c r="BF208">
        <v>154.01400000000001</v>
      </c>
      <c r="BG208">
        <f t="shared" si="3"/>
        <v>3799.0119999999997</v>
      </c>
    </row>
    <row r="209" spans="2:59" x14ac:dyDescent="0.3">
      <c r="B209" t="s">
        <v>150</v>
      </c>
      <c r="C209" t="s">
        <v>590</v>
      </c>
      <c r="D209">
        <v>11.000999999999999</v>
      </c>
      <c r="E209">
        <v>11.000999999999999</v>
      </c>
      <c r="F209">
        <v>11.000999999999999</v>
      </c>
      <c r="G209">
        <v>11.000999999999999</v>
      </c>
      <c r="H209">
        <v>11.000999999999999</v>
      </c>
      <c r="I209">
        <v>14.667999999999999</v>
      </c>
      <c r="J209">
        <v>18.335000000000001</v>
      </c>
      <c r="K209">
        <v>18.335000000000001</v>
      </c>
      <c r="L209">
        <v>18.335000000000001</v>
      </c>
      <c r="M209">
        <v>18.335000000000001</v>
      </c>
      <c r="N209">
        <v>29.335999999999999</v>
      </c>
      <c r="O209">
        <v>29.335999999999999</v>
      </c>
      <c r="P209">
        <v>29.335999999999999</v>
      </c>
      <c r="Q209">
        <v>29.335999999999999</v>
      </c>
      <c r="R209">
        <v>29.335999999999999</v>
      </c>
      <c r="S209">
        <v>33.003</v>
      </c>
      <c r="T209">
        <v>40.337000000000003</v>
      </c>
      <c r="U209">
        <v>40.337000000000003</v>
      </c>
      <c r="V209">
        <v>29.335999999999999</v>
      </c>
      <c r="W209">
        <v>22.001999999999999</v>
      </c>
      <c r="X209">
        <v>47.670999999999999</v>
      </c>
      <c r="Y209">
        <v>47.670999999999999</v>
      </c>
      <c r="Z209">
        <v>47.670999999999999</v>
      </c>
      <c r="AA209">
        <v>47.670999999999999</v>
      </c>
      <c r="AB209">
        <v>47.670999999999999</v>
      </c>
      <c r="AC209">
        <v>47.670999999999999</v>
      </c>
      <c r="AD209">
        <v>44.003999999999998</v>
      </c>
      <c r="AE209">
        <v>47.670999999999999</v>
      </c>
      <c r="AF209">
        <v>51.338000000000001</v>
      </c>
      <c r="AG209">
        <v>51.338000000000001</v>
      </c>
      <c r="AH209">
        <v>62.338999999999999</v>
      </c>
      <c r="AI209">
        <v>66.006</v>
      </c>
      <c r="AJ209">
        <v>66.006</v>
      </c>
      <c r="AK209">
        <v>69.673000000000002</v>
      </c>
      <c r="AL209">
        <v>69.673000000000002</v>
      </c>
      <c r="AM209">
        <v>73.34</v>
      </c>
      <c r="AN209">
        <v>77.007000000000005</v>
      </c>
      <c r="AO209">
        <v>80.674000000000007</v>
      </c>
      <c r="AP209">
        <v>88.007999999999996</v>
      </c>
      <c r="AQ209">
        <v>91.674999999999997</v>
      </c>
      <c r="AR209">
        <v>102.676</v>
      </c>
      <c r="AS209">
        <v>102.676</v>
      </c>
      <c r="AT209">
        <v>102.676</v>
      </c>
      <c r="AU209">
        <v>132.012</v>
      </c>
      <c r="AV209">
        <v>143.01300000000001</v>
      </c>
      <c r="AW209">
        <v>139.346</v>
      </c>
      <c r="AX209">
        <v>161.34800000000001</v>
      </c>
      <c r="AY209">
        <v>102.676</v>
      </c>
      <c r="AZ209">
        <v>106.343</v>
      </c>
      <c r="BA209">
        <v>132.012</v>
      </c>
      <c r="BB209">
        <v>161.34800000000001</v>
      </c>
      <c r="BC209">
        <v>135.679</v>
      </c>
      <c r="BD209">
        <v>143.01300000000001</v>
      </c>
      <c r="BE209">
        <v>176.01599999999999</v>
      </c>
      <c r="BF209">
        <v>154.01400000000001</v>
      </c>
      <c r="BG209">
        <f t="shared" si="3"/>
        <v>3674.3340000000003</v>
      </c>
    </row>
    <row r="210" spans="2:59" x14ac:dyDescent="0.3">
      <c r="B210" t="s">
        <v>536</v>
      </c>
      <c r="C210" t="s">
        <v>590</v>
      </c>
      <c r="D210">
        <v>11.000999999999999</v>
      </c>
      <c r="E210">
        <v>11.000999999999999</v>
      </c>
      <c r="F210">
        <v>11.000999999999999</v>
      </c>
      <c r="G210">
        <v>11.000999999999999</v>
      </c>
      <c r="H210">
        <v>11.000999999999999</v>
      </c>
      <c r="I210">
        <v>11.000999999999999</v>
      </c>
      <c r="J210">
        <v>11.000999999999999</v>
      </c>
      <c r="K210">
        <v>14.667999999999999</v>
      </c>
      <c r="L210">
        <v>14.667999999999999</v>
      </c>
      <c r="M210">
        <v>11.000999999999999</v>
      </c>
      <c r="N210">
        <v>25.669</v>
      </c>
      <c r="O210">
        <v>18.335000000000001</v>
      </c>
      <c r="P210">
        <v>22.001999999999999</v>
      </c>
      <c r="Q210">
        <v>25.669</v>
      </c>
      <c r="R210">
        <v>22.001999999999999</v>
      </c>
      <c r="S210">
        <v>33.003</v>
      </c>
      <c r="T210">
        <v>29.335999999999999</v>
      </c>
      <c r="U210">
        <v>29.335999999999999</v>
      </c>
      <c r="V210">
        <v>36.67</v>
      </c>
      <c r="W210">
        <v>40.337000000000003</v>
      </c>
      <c r="X210">
        <v>40.337000000000003</v>
      </c>
      <c r="Y210">
        <v>47.670999999999999</v>
      </c>
      <c r="Z210">
        <v>44.003999999999998</v>
      </c>
      <c r="AA210">
        <v>47.670999999999999</v>
      </c>
      <c r="AB210">
        <v>47.670999999999999</v>
      </c>
      <c r="AC210">
        <v>47.670999999999999</v>
      </c>
      <c r="AD210">
        <v>47.670999999999999</v>
      </c>
      <c r="AE210">
        <v>55.005000000000003</v>
      </c>
      <c r="AF210">
        <v>69.673000000000002</v>
      </c>
      <c r="AG210">
        <v>69.673000000000002</v>
      </c>
      <c r="AH210">
        <v>77.007000000000005</v>
      </c>
      <c r="AI210">
        <v>95.341999999999999</v>
      </c>
      <c r="AJ210">
        <v>69.673000000000002</v>
      </c>
      <c r="AK210">
        <v>84.340999999999994</v>
      </c>
      <c r="AL210">
        <v>91.674999999999997</v>
      </c>
      <c r="AM210">
        <v>95.341999999999999</v>
      </c>
      <c r="AN210">
        <v>77.007000000000005</v>
      </c>
      <c r="AO210">
        <v>99.009</v>
      </c>
      <c r="AP210">
        <v>88.007999999999996</v>
      </c>
      <c r="AQ210">
        <v>110.01</v>
      </c>
      <c r="AR210">
        <v>95.341999999999999</v>
      </c>
      <c r="AS210">
        <v>88.007999999999996</v>
      </c>
      <c r="AT210">
        <v>102.676</v>
      </c>
      <c r="AU210">
        <v>117.34399999999999</v>
      </c>
      <c r="AV210">
        <v>110.01</v>
      </c>
      <c r="AW210">
        <v>113.67700000000001</v>
      </c>
      <c r="AX210">
        <v>128.345</v>
      </c>
      <c r="AY210">
        <v>113.67700000000001</v>
      </c>
      <c r="AZ210">
        <v>121.011</v>
      </c>
      <c r="BA210">
        <v>132.012</v>
      </c>
      <c r="BB210">
        <v>117.34399999999999</v>
      </c>
      <c r="BC210">
        <v>102.676</v>
      </c>
      <c r="BD210">
        <v>106.343</v>
      </c>
      <c r="BE210">
        <v>113.67700000000001</v>
      </c>
      <c r="BF210">
        <v>121.011</v>
      </c>
      <c r="BG210">
        <f t="shared" si="3"/>
        <v>3487.3170000000009</v>
      </c>
    </row>
    <row r="211" spans="2:59" x14ac:dyDescent="0.3">
      <c r="B211" t="s">
        <v>172</v>
      </c>
      <c r="C211" t="s">
        <v>590</v>
      </c>
      <c r="D211">
        <v>11.000999999999999</v>
      </c>
      <c r="E211">
        <v>11.000999999999999</v>
      </c>
      <c r="F211">
        <v>11.000999999999999</v>
      </c>
      <c r="G211">
        <v>14.667999999999999</v>
      </c>
      <c r="H211">
        <v>14.667999999999999</v>
      </c>
      <c r="I211">
        <v>14.667999999999999</v>
      </c>
      <c r="J211">
        <v>14.667999999999999</v>
      </c>
      <c r="K211">
        <v>22.001999999999999</v>
      </c>
      <c r="L211">
        <v>22.001999999999999</v>
      </c>
      <c r="M211">
        <v>18.335000000000001</v>
      </c>
      <c r="N211">
        <v>25.669</v>
      </c>
      <c r="O211">
        <v>25.669</v>
      </c>
      <c r="P211">
        <v>25.669</v>
      </c>
      <c r="Q211">
        <v>25.669</v>
      </c>
      <c r="R211">
        <v>29.335999999999999</v>
      </c>
      <c r="S211">
        <v>29.335999999999999</v>
      </c>
      <c r="T211">
        <v>29.335999999999999</v>
      </c>
      <c r="U211">
        <v>25.669</v>
      </c>
      <c r="V211">
        <v>25.669</v>
      </c>
      <c r="W211">
        <v>33.003</v>
      </c>
      <c r="X211">
        <v>36.67</v>
      </c>
      <c r="Y211">
        <v>36.67</v>
      </c>
      <c r="Z211">
        <v>40.337000000000003</v>
      </c>
      <c r="AA211">
        <v>40.337000000000003</v>
      </c>
      <c r="AB211">
        <v>44.003999999999998</v>
      </c>
      <c r="AC211">
        <v>47.670999999999999</v>
      </c>
      <c r="AD211">
        <v>47.670999999999999</v>
      </c>
      <c r="AE211">
        <v>47.670999999999999</v>
      </c>
      <c r="AF211">
        <v>55.005000000000003</v>
      </c>
      <c r="AG211">
        <v>58.671999999999997</v>
      </c>
      <c r="AH211">
        <v>58.671999999999997</v>
      </c>
      <c r="AI211">
        <v>58.671999999999997</v>
      </c>
      <c r="AJ211">
        <v>58.671999999999997</v>
      </c>
      <c r="AK211">
        <v>62.338999999999999</v>
      </c>
      <c r="AL211">
        <v>66.006</v>
      </c>
      <c r="AM211">
        <v>80.674000000000007</v>
      </c>
      <c r="AN211">
        <v>73.34</v>
      </c>
      <c r="AO211">
        <v>80.674000000000007</v>
      </c>
      <c r="AP211">
        <v>77.007000000000005</v>
      </c>
      <c r="AQ211">
        <v>80.674000000000007</v>
      </c>
      <c r="AR211">
        <v>102.676</v>
      </c>
      <c r="AS211">
        <v>110.01</v>
      </c>
      <c r="AT211">
        <v>102.676</v>
      </c>
      <c r="AU211">
        <v>117.34399999999999</v>
      </c>
      <c r="AV211">
        <v>113.67700000000001</v>
      </c>
      <c r="AW211">
        <v>117.34399999999999</v>
      </c>
      <c r="AX211">
        <v>113.67700000000001</v>
      </c>
      <c r="AY211">
        <v>154.01400000000001</v>
      </c>
      <c r="AZ211">
        <v>132.012</v>
      </c>
      <c r="BA211">
        <v>132.012</v>
      </c>
      <c r="BB211">
        <v>139.346</v>
      </c>
      <c r="BC211">
        <v>128.345</v>
      </c>
      <c r="BD211">
        <v>135.679</v>
      </c>
      <c r="BE211">
        <v>132.012</v>
      </c>
      <c r="BF211">
        <v>135.679</v>
      </c>
      <c r="BG211">
        <f t="shared" si="3"/>
        <v>3446.9800000000009</v>
      </c>
    </row>
    <row r="212" spans="2:59" x14ac:dyDescent="0.3">
      <c r="B212" t="s">
        <v>532</v>
      </c>
      <c r="C212" t="s">
        <v>590</v>
      </c>
      <c r="AT212">
        <v>161.34800000000001</v>
      </c>
      <c r="AU212">
        <v>161.34800000000001</v>
      </c>
      <c r="AV212">
        <v>176.01599999999999</v>
      </c>
      <c r="AW212">
        <v>176.01599999999999</v>
      </c>
      <c r="AX212">
        <v>179.68299999999999</v>
      </c>
      <c r="AY212">
        <v>183.35</v>
      </c>
      <c r="AZ212">
        <v>201.685</v>
      </c>
      <c r="BA212">
        <v>227.35400000000001</v>
      </c>
      <c r="BB212">
        <v>234.68799999999999</v>
      </c>
      <c r="BC212">
        <v>245.68899999999999</v>
      </c>
      <c r="BD212">
        <v>293.36</v>
      </c>
      <c r="BE212">
        <v>440.04</v>
      </c>
      <c r="BF212">
        <v>469.37599999999998</v>
      </c>
      <c r="BG212">
        <f t="shared" si="3"/>
        <v>3149.9529999999995</v>
      </c>
    </row>
    <row r="213" spans="2:59" x14ac:dyDescent="0.3">
      <c r="B213" t="s">
        <v>216</v>
      </c>
      <c r="C213" t="s">
        <v>590</v>
      </c>
      <c r="AJ213">
        <v>99.009</v>
      </c>
      <c r="AK213">
        <v>99.009</v>
      </c>
      <c r="AL213">
        <v>102.676</v>
      </c>
      <c r="AM213">
        <v>106.343</v>
      </c>
      <c r="AN213">
        <v>106.343</v>
      </c>
      <c r="AO213">
        <v>110.01</v>
      </c>
      <c r="AP213">
        <v>117.34399999999999</v>
      </c>
      <c r="AQ213">
        <v>110.01</v>
      </c>
      <c r="AR213">
        <v>124.678</v>
      </c>
      <c r="AS213">
        <v>168.68199999999999</v>
      </c>
      <c r="AT213">
        <v>143.01300000000001</v>
      </c>
      <c r="AU213">
        <v>143.01300000000001</v>
      </c>
      <c r="AV213">
        <v>143.01300000000001</v>
      </c>
      <c r="AW213">
        <v>121.011</v>
      </c>
      <c r="AX213">
        <v>121.011</v>
      </c>
      <c r="AY213">
        <v>139.346</v>
      </c>
      <c r="AZ213">
        <v>117.34399999999999</v>
      </c>
      <c r="BA213">
        <v>161.34800000000001</v>
      </c>
      <c r="BB213">
        <v>113.67700000000001</v>
      </c>
      <c r="BC213">
        <v>121.011</v>
      </c>
      <c r="BD213">
        <v>135.679</v>
      </c>
      <c r="BE213">
        <v>143.01300000000001</v>
      </c>
      <c r="BF213">
        <v>150.34700000000001</v>
      </c>
      <c r="BG213">
        <f t="shared" si="3"/>
        <v>2896.93</v>
      </c>
    </row>
    <row r="214" spans="2:59" x14ac:dyDescent="0.3">
      <c r="B214" t="s">
        <v>514</v>
      </c>
      <c r="C214" t="s">
        <v>590</v>
      </c>
      <c r="AH214">
        <v>29.335999999999999</v>
      </c>
      <c r="AI214">
        <v>29.335999999999999</v>
      </c>
      <c r="AJ214">
        <v>33.003</v>
      </c>
      <c r="AK214">
        <v>40.337000000000003</v>
      </c>
      <c r="AL214">
        <v>44.003999999999998</v>
      </c>
      <c r="AM214">
        <v>47.670999999999999</v>
      </c>
      <c r="AN214">
        <v>47.670999999999999</v>
      </c>
      <c r="AO214">
        <v>55.005000000000003</v>
      </c>
      <c r="AP214">
        <v>58.671999999999997</v>
      </c>
      <c r="AQ214">
        <v>66.006</v>
      </c>
      <c r="AR214">
        <v>69.673000000000002</v>
      </c>
      <c r="AS214">
        <v>73.34</v>
      </c>
      <c r="AT214">
        <v>99.009</v>
      </c>
      <c r="AU214">
        <v>102.676</v>
      </c>
      <c r="AV214">
        <v>102.676</v>
      </c>
      <c r="AW214">
        <v>121.011</v>
      </c>
      <c r="AX214">
        <v>143.01300000000001</v>
      </c>
      <c r="AY214">
        <v>165.01499999999999</v>
      </c>
      <c r="AZ214">
        <v>179.68299999999999</v>
      </c>
      <c r="BA214">
        <v>179.68299999999999</v>
      </c>
      <c r="BB214">
        <v>190.684</v>
      </c>
      <c r="BC214">
        <v>190.684</v>
      </c>
      <c r="BD214">
        <v>198.018</v>
      </c>
      <c r="BE214">
        <v>198.018</v>
      </c>
      <c r="BF214">
        <v>205.352</v>
      </c>
      <c r="BG214">
        <f t="shared" si="3"/>
        <v>2669.576</v>
      </c>
    </row>
    <row r="215" spans="2:59" x14ac:dyDescent="0.3">
      <c r="B215" t="s">
        <v>496</v>
      </c>
      <c r="C215" t="s">
        <v>590</v>
      </c>
      <c r="D215">
        <v>11.000999999999999</v>
      </c>
      <c r="E215">
        <v>11.000999999999999</v>
      </c>
      <c r="F215">
        <v>11.000999999999999</v>
      </c>
      <c r="G215">
        <v>7.3339999999999996</v>
      </c>
      <c r="H215">
        <v>11.000999999999999</v>
      </c>
      <c r="I215">
        <v>11.000999999999999</v>
      </c>
      <c r="J215">
        <v>11.000999999999999</v>
      </c>
      <c r="K215">
        <v>11.000999999999999</v>
      </c>
      <c r="L215">
        <v>14.667999999999999</v>
      </c>
      <c r="M215">
        <v>14.667999999999999</v>
      </c>
      <c r="N215">
        <v>14.667999999999999</v>
      </c>
      <c r="O215">
        <v>11.000999999999999</v>
      </c>
      <c r="P215">
        <v>11.000999999999999</v>
      </c>
      <c r="Q215">
        <v>14.667999999999999</v>
      </c>
      <c r="R215">
        <v>18.335000000000001</v>
      </c>
      <c r="S215">
        <v>18.335000000000001</v>
      </c>
      <c r="T215">
        <v>29.335999999999999</v>
      </c>
      <c r="U215">
        <v>29.335999999999999</v>
      </c>
      <c r="V215">
        <v>33.003</v>
      </c>
      <c r="W215">
        <v>33.003</v>
      </c>
      <c r="X215">
        <v>40.337000000000003</v>
      </c>
      <c r="Y215">
        <v>44.003999999999998</v>
      </c>
      <c r="Z215">
        <v>47.670999999999999</v>
      </c>
      <c r="AA215">
        <v>55.005000000000003</v>
      </c>
      <c r="AB215">
        <v>51.338000000000001</v>
      </c>
      <c r="AC215">
        <v>55.005000000000003</v>
      </c>
      <c r="AD215">
        <v>51.338000000000001</v>
      </c>
      <c r="AE215">
        <v>51.338000000000001</v>
      </c>
      <c r="AF215">
        <v>47.670999999999999</v>
      </c>
      <c r="AG215">
        <v>47.670999999999999</v>
      </c>
      <c r="AH215">
        <v>47.670999999999999</v>
      </c>
      <c r="AI215">
        <v>47.670999999999999</v>
      </c>
      <c r="AJ215">
        <v>47.670999999999999</v>
      </c>
      <c r="AK215">
        <v>47.670999999999999</v>
      </c>
      <c r="AL215">
        <v>47.670999999999999</v>
      </c>
      <c r="AM215">
        <v>47.670999999999999</v>
      </c>
      <c r="AN215">
        <v>47.670999999999999</v>
      </c>
      <c r="AO215">
        <v>47.670999999999999</v>
      </c>
      <c r="AP215">
        <v>47.670999999999999</v>
      </c>
      <c r="AQ215">
        <v>47.670999999999999</v>
      </c>
      <c r="AR215">
        <v>47.670999999999999</v>
      </c>
      <c r="AS215">
        <v>51.338000000000001</v>
      </c>
      <c r="AT215">
        <v>58.671999999999997</v>
      </c>
      <c r="AU215">
        <v>66.006</v>
      </c>
      <c r="AV215">
        <v>73.34</v>
      </c>
      <c r="AW215">
        <v>77.007000000000005</v>
      </c>
      <c r="AX215">
        <v>84.340999999999994</v>
      </c>
      <c r="AY215">
        <v>84.340999999999994</v>
      </c>
      <c r="AZ215">
        <v>84.340999999999994</v>
      </c>
      <c r="BA215">
        <v>91.674999999999997</v>
      </c>
      <c r="BB215">
        <v>99.009</v>
      </c>
      <c r="BC215">
        <v>102.676</v>
      </c>
      <c r="BD215">
        <v>113.67700000000001</v>
      </c>
      <c r="BE215">
        <v>113.67700000000001</v>
      </c>
      <c r="BF215">
        <v>113.67700000000001</v>
      </c>
      <c r="BG215">
        <f t="shared" si="3"/>
        <v>2555.8990000000003</v>
      </c>
    </row>
    <row r="216" spans="2:59" x14ac:dyDescent="0.3">
      <c r="B216" t="s">
        <v>508</v>
      </c>
      <c r="C216" t="s">
        <v>590</v>
      </c>
      <c r="BD216">
        <v>696.73</v>
      </c>
      <c r="BE216">
        <v>715.06500000000005</v>
      </c>
      <c r="BF216">
        <v>733.4</v>
      </c>
      <c r="BG216">
        <f t="shared" si="3"/>
        <v>2145.1950000000002</v>
      </c>
    </row>
    <row r="217" spans="2:59" x14ac:dyDescent="0.3">
      <c r="B217" t="s">
        <v>368</v>
      </c>
      <c r="C217" t="s">
        <v>590</v>
      </c>
      <c r="AH217">
        <v>47.670999999999999</v>
      </c>
      <c r="AI217">
        <v>51.338000000000001</v>
      </c>
      <c r="AJ217">
        <v>55.005000000000003</v>
      </c>
      <c r="AK217">
        <v>62.338999999999999</v>
      </c>
      <c r="AL217">
        <v>66.006</v>
      </c>
      <c r="AM217">
        <v>66.006</v>
      </c>
      <c r="AN217">
        <v>66.006</v>
      </c>
      <c r="AO217">
        <v>66.006</v>
      </c>
      <c r="AP217">
        <v>69.673000000000002</v>
      </c>
      <c r="AQ217">
        <v>66.006</v>
      </c>
      <c r="AR217">
        <v>77.007000000000005</v>
      </c>
      <c r="AS217">
        <v>80.674000000000007</v>
      </c>
      <c r="AT217">
        <v>84.340999999999994</v>
      </c>
      <c r="AU217">
        <v>84.340999999999994</v>
      </c>
      <c r="AV217">
        <v>88.007999999999996</v>
      </c>
      <c r="AW217">
        <v>84.340999999999994</v>
      </c>
      <c r="AX217">
        <v>91.674999999999997</v>
      </c>
      <c r="AY217">
        <v>99.009</v>
      </c>
      <c r="AZ217">
        <v>99.009</v>
      </c>
      <c r="BA217">
        <v>102.676</v>
      </c>
      <c r="BB217">
        <v>102.676</v>
      </c>
      <c r="BC217">
        <v>102.676</v>
      </c>
      <c r="BD217">
        <v>102.676</v>
      </c>
      <c r="BE217">
        <v>102.676</v>
      </c>
      <c r="BF217">
        <v>102.676</v>
      </c>
      <c r="BG217">
        <f t="shared" si="3"/>
        <v>2020.5169999999994</v>
      </c>
    </row>
    <row r="218" spans="2:59" x14ac:dyDescent="0.3">
      <c r="B218" t="s">
        <v>306</v>
      </c>
      <c r="C218" t="s">
        <v>590</v>
      </c>
      <c r="E218">
        <v>7.3339999999999996</v>
      </c>
      <c r="F218">
        <v>11.000999999999999</v>
      </c>
      <c r="G218">
        <v>18.335000000000001</v>
      </c>
      <c r="H218">
        <v>18.335000000000001</v>
      </c>
      <c r="I218">
        <v>11.000999999999999</v>
      </c>
      <c r="J218">
        <v>11.000999999999999</v>
      </c>
      <c r="K218">
        <v>22.001999999999999</v>
      </c>
      <c r="L218">
        <v>33.003</v>
      </c>
      <c r="M218">
        <v>11.000999999999999</v>
      </c>
      <c r="N218">
        <v>22.001999999999999</v>
      </c>
      <c r="O218">
        <v>29.335999999999999</v>
      </c>
      <c r="P218">
        <v>25.669</v>
      </c>
      <c r="Q218">
        <v>36.67</v>
      </c>
      <c r="R218">
        <v>33.003</v>
      </c>
      <c r="S218">
        <v>33.003</v>
      </c>
      <c r="T218">
        <v>33.003</v>
      </c>
      <c r="U218">
        <v>22.001999999999999</v>
      </c>
      <c r="V218">
        <v>22.001999999999999</v>
      </c>
      <c r="W218">
        <v>25.669</v>
      </c>
      <c r="X218">
        <v>29.335999999999999</v>
      </c>
      <c r="Y218">
        <v>29.335999999999999</v>
      </c>
      <c r="Z218">
        <v>25.669</v>
      </c>
      <c r="AA218">
        <v>22.001999999999999</v>
      </c>
      <c r="AB218">
        <v>22.001999999999999</v>
      </c>
      <c r="AC218">
        <v>22.001999999999999</v>
      </c>
      <c r="AD218">
        <v>18.335000000000001</v>
      </c>
      <c r="AE218">
        <v>22.001999999999999</v>
      </c>
      <c r="AF218">
        <v>22.001999999999999</v>
      </c>
      <c r="AG218">
        <v>22.001999999999999</v>
      </c>
      <c r="AH218">
        <v>22.001999999999999</v>
      </c>
      <c r="AI218">
        <v>22.001999999999999</v>
      </c>
      <c r="AJ218">
        <v>25.669</v>
      </c>
      <c r="AK218">
        <v>29.335999999999999</v>
      </c>
      <c r="AL218">
        <v>29.335999999999999</v>
      </c>
      <c r="AM218">
        <v>29.335999999999999</v>
      </c>
      <c r="AN218">
        <v>33.003</v>
      </c>
      <c r="AO218">
        <v>25.669</v>
      </c>
      <c r="AP218">
        <v>29.335999999999999</v>
      </c>
      <c r="AQ218">
        <v>29.335999999999999</v>
      </c>
      <c r="AR218">
        <v>29.335999999999999</v>
      </c>
      <c r="AS218">
        <v>25.669</v>
      </c>
      <c r="AT218">
        <v>40.337000000000003</v>
      </c>
      <c r="AU218">
        <v>40.337000000000003</v>
      </c>
      <c r="AV218">
        <v>44.003999999999998</v>
      </c>
      <c r="AW218">
        <v>62.338999999999999</v>
      </c>
      <c r="AX218">
        <v>69.673000000000002</v>
      </c>
      <c r="AY218">
        <v>51.338000000000001</v>
      </c>
      <c r="AZ218">
        <v>55.005000000000003</v>
      </c>
      <c r="BA218">
        <v>40.337000000000003</v>
      </c>
      <c r="BB218">
        <v>62.338999999999999</v>
      </c>
      <c r="BC218">
        <v>62.338999999999999</v>
      </c>
      <c r="BD218">
        <v>62.338999999999999</v>
      </c>
      <c r="BE218">
        <v>62.338999999999999</v>
      </c>
      <c r="BF218">
        <v>62.338999999999999</v>
      </c>
      <c r="BG218">
        <f t="shared" si="3"/>
        <v>1705.1549999999993</v>
      </c>
    </row>
    <row r="219" spans="2:59" x14ac:dyDescent="0.3">
      <c r="B219" t="s">
        <v>332</v>
      </c>
      <c r="C219" t="s">
        <v>590</v>
      </c>
      <c r="AY219">
        <v>62.338999999999999</v>
      </c>
      <c r="AZ219">
        <v>62.338999999999999</v>
      </c>
      <c r="BA219">
        <v>51.338000000000001</v>
      </c>
      <c r="BB219">
        <v>55.005000000000003</v>
      </c>
      <c r="BC219">
        <v>47.670999999999999</v>
      </c>
      <c r="BD219">
        <v>47.670999999999999</v>
      </c>
      <c r="BE219">
        <v>51.338000000000001</v>
      </c>
      <c r="BF219">
        <v>44.003999999999998</v>
      </c>
      <c r="BG219">
        <f t="shared" si="3"/>
        <v>421.70500000000004</v>
      </c>
    </row>
    <row r="220" spans="2:59" x14ac:dyDescent="0.3">
      <c r="B220" t="s">
        <v>548</v>
      </c>
      <c r="C220" t="s">
        <v>590</v>
      </c>
      <c r="AH220">
        <v>7.3339999999999996</v>
      </c>
      <c r="AI220">
        <v>7.3339999999999996</v>
      </c>
      <c r="AJ220">
        <v>7.3339999999999996</v>
      </c>
      <c r="AK220">
        <v>7.3339999999999996</v>
      </c>
      <c r="AL220">
        <v>7.3339999999999996</v>
      </c>
      <c r="AM220">
        <v>7.3339999999999996</v>
      </c>
      <c r="AN220">
        <v>7.3339999999999996</v>
      </c>
      <c r="AO220">
        <v>7.3339999999999996</v>
      </c>
      <c r="AP220">
        <v>7.3339999999999996</v>
      </c>
      <c r="AQ220">
        <v>7.3339999999999996</v>
      </c>
      <c r="AR220">
        <v>7.3339999999999996</v>
      </c>
      <c r="AS220">
        <v>7.3339999999999996</v>
      </c>
      <c r="AT220">
        <v>11.000999999999999</v>
      </c>
      <c r="AU220">
        <v>11.000999999999999</v>
      </c>
      <c r="AV220">
        <v>11.000999999999999</v>
      </c>
      <c r="AW220">
        <v>11.000999999999999</v>
      </c>
      <c r="AX220">
        <v>7.3339999999999996</v>
      </c>
      <c r="AY220">
        <v>11.000999999999999</v>
      </c>
      <c r="AZ220">
        <v>11.000999999999999</v>
      </c>
      <c r="BA220">
        <v>11.000999999999999</v>
      </c>
      <c r="BB220">
        <v>7.3339999999999996</v>
      </c>
      <c r="BC220">
        <v>7.3339999999999996</v>
      </c>
      <c r="BD220">
        <v>11.000999999999999</v>
      </c>
      <c r="BE220">
        <v>11.000999999999999</v>
      </c>
      <c r="BF220">
        <v>11.000999999999999</v>
      </c>
      <c r="BG220">
        <f t="shared" si="3"/>
        <v>220.02000000000007</v>
      </c>
    </row>
    <row r="221" spans="2:59" x14ac:dyDescent="0.3">
      <c r="B221" t="s">
        <v>80</v>
      </c>
      <c r="C221" t="s">
        <v>590</v>
      </c>
      <c r="BG221">
        <f t="shared" si="3"/>
        <v>0</v>
      </c>
    </row>
    <row r="222" spans="2:59" x14ac:dyDescent="0.3">
      <c r="B222" t="s">
        <v>134</v>
      </c>
      <c r="C222" t="s">
        <v>590</v>
      </c>
      <c r="BG222">
        <f t="shared" si="3"/>
        <v>0</v>
      </c>
    </row>
    <row r="223" spans="2:59" x14ac:dyDescent="0.3">
      <c r="B223" t="s">
        <v>244</v>
      </c>
      <c r="C223" t="s">
        <v>590</v>
      </c>
      <c r="BG223">
        <f t="shared" si="3"/>
        <v>0</v>
      </c>
    </row>
    <row r="224" spans="2:59" x14ac:dyDescent="0.3">
      <c r="B224" t="s">
        <v>274</v>
      </c>
      <c r="C224" t="s">
        <v>590</v>
      </c>
      <c r="BG224">
        <f t="shared" si="3"/>
        <v>0</v>
      </c>
    </row>
    <row r="225" spans="2:59" x14ac:dyDescent="0.3">
      <c r="B225" t="s">
        <v>278</v>
      </c>
      <c r="C225" t="s">
        <v>590</v>
      </c>
      <c r="BG225">
        <f t="shared" si="3"/>
        <v>0</v>
      </c>
    </row>
    <row r="226" spans="2:59" x14ac:dyDescent="0.3">
      <c r="B226" t="s">
        <v>352</v>
      </c>
      <c r="C226" t="s">
        <v>590</v>
      </c>
      <c r="BG226">
        <f t="shared" si="3"/>
        <v>0</v>
      </c>
    </row>
    <row r="227" spans="2:59" x14ac:dyDescent="0.3">
      <c r="B227" t="s">
        <v>356</v>
      </c>
      <c r="C227" t="s">
        <v>590</v>
      </c>
      <c r="BG227">
        <f t="shared" si="3"/>
        <v>0</v>
      </c>
    </row>
    <row r="228" spans="2:59" x14ac:dyDescent="0.3">
      <c r="B228" t="s">
        <v>386</v>
      </c>
      <c r="C228" t="s">
        <v>590</v>
      </c>
      <c r="BG228">
        <f t="shared" si="3"/>
        <v>0</v>
      </c>
    </row>
    <row r="229" spans="2:59" x14ac:dyDescent="0.3">
      <c r="B229" t="s">
        <v>442</v>
      </c>
      <c r="C229" t="s">
        <v>590</v>
      </c>
      <c r="BG229">
        <f t="shared" si="3"/>
        <v>0</v>
      </c>
    </row>
    <row r="230" spans="2:59" x14ac:dyDescent="0.3">
      <c r="B230" t="s">
        <v>482</v>
      </c>
      <c r="C230" t="s">
        <v>590</v>
      </c>
      <c r="BG230">
        <f t="shared" si="3"/>
        <v>0</v>
      </c>
    </row>
    <row r="231" spans="2:59" x14ac:dyDescent="0.3">
      <c r="B231" t="s">
        <v>570</v>
      </c>
      <c r="C231" t="s">
        <v>590</v>
      </c>
      <c r="BG231">
        <f t="shared" si="3"/>
        <v>0</v>
      </c>
    </row>
    <row r="232" spans="2:59" x14ac:dyDescent="0.3">
      <c r="B232" t="s">
        <v>580</v>
      </c>
      <c r="C232" t="s">
        <v>590</v>
      </c>
      <c r="BG232">
        <f t="shared" si="3"/>
        <v>0</v>
      </c>
    </row>
  </sheetData>
  <sortState ref="B2:BG265">
    <sortCondition descending="1" ref="BG2:BG265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268"/>
  <sheetViews>
    <sheetView topLeftCell="A3" workbookViewId="0">
      <selection activeCell="A4" sqref="A4"/>
    </sheetView>
  </sheetViews>
  <sheetFormatPr defaultRowHeight="14.4" x14ac:dyDescent="0.3"/>
  <cols>
    <col min="1" max="1" width="45.21875" bestFit="1" customWidth="1"/>
    <col min="3" max="3" width="14.6640625" bestFit="1" customWidth="1"/>
    <col min="4" max="4" width="13.109375" bestFit="1" customWidth="1"/>
  </cols>
  <sheetData>
    <row r="1" spans="1:61" x14ac:dyDescent="0.3">
      <c r="A1" t="s">
        <v>607</v>
      </c>
      <c r="B1" t="s">
        <v>608</v>
      </c>
    </row>
    <row r="2" spans="1:61" x14ac:dyDescent="0.3">
      <c r="A2" t="s">
        <v>609</v>
      </c>
      <c r="B2" s="4">
        <v>42996</v>
      </c>
    </row>
    <row r="4" spans="1:61" x14ac:dyDescent="0.3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5</v>
      </c>
      <c r="G4" t="s">
        <v>6</v>
      </c>
      <c r="H4" t="s">
        <v>7</v>
      </c>
      <c r="I4" t="s">
        <v>8</v>
      </c>
      <c r="J4" t="s">
        <v>9</v>
      </c>
      <c r="K4" t="s">
        <v>10</v>
      </c>
      <c r="L4" t="s">
        <v>11</v>
      </c>
      <c r="M4" t="s">
        <v>12</v>
      </c>
      <c r="N4" t="s">
        <v>13</v>
      </c>
      <c r="O4" t="s">
        <v>14</v>
      </c>
      <c r="P4" t="s">
        <v>15</v>
      </c>
      <c r="Q4" t="s">
        <v>16</v>
      </c>
      <c r="R4" t="s">
        <v>17</v>
      </c>
      <c r="S4" t="s">
        <v>18</v>
      </c>
      <c r="T4" t="s">
        <v>19</v>
      </c>
      <c r="U4" t="s">
        <v>20</v>
      </c>
      <c r="V4" t="s">
        <v>21</v>
      </c>
      <c r="W4" t="s">
        <v>22</v>
      </c>
      <c r="X4" t="s">
        <v>23</v>
      </c>
      <c r="Y4" t="s">
        <v>24</v>
      </c>
      <c r="Z4" t="s">
        <v>25</v>
      </c>
      <c r="AA4" t="s">
        <v>26</v>
      </c>
      <c r="AB4" t="s">
        <v>27</v>
      </c>
      <c r="AC4" t="s">
        <v>28</v>
      </c>
      <c r="AD4" t="s">
        <v>29</v>
      </c>
      <c r="AE4" t="s">
        <v>30</v>
      </c>
      <c r="AF4" t="s">
        <v>31</v>
      </c>
      <c r="AG4" t="s">
        <v>32</v>
      </c>
      <c r="AH4" t="s">
        <v>33</v>
      </c>
      <c r="AI4" t="s">
        <v>34</v>
      </c>
      <c r="AJ4" t="s">
        <v>35</v>
      </c>
      <c r="AK4" t="s">
        <v>36</v>
      </c>
      <c r="AL4" t="s">
        <v>37</v>
      </c>
      <c r="AM4" t="s">
        <v>38</v>
      </c>
      <c r="AN4" t="s">
        <v>39</v>
      </c>
      <c r="AO4" t="s">
        <v>40</v>
      </c>
      <c r="AP4" t="s">
        <v>41</v>
      </c>
      <c r="AQ4" t="s">
        <v>42</v>
      </c>
      <c r="AR4" t="s">
        <v>43</v>
      </c>
      <c r="AS4" t="s">
        <v>44</v>
      </c>
      <c r="AT4" t="s">
        <v>45</v>
      </c>
      <c r="AU4" t="s">
        <v>46</v>
      </c>
      <c r="AV4" t="s">
        <v>47</v>
      </c>
      <c r="AW4" t="s">
        <v>48</v>
      </c>
      <c r="AX4" t="s">
        <v>49</v>
      </c>
      <c r="AY4" t="s">
        <v>50</v>
      </c>
      <c r="AZ4" t="s">
        <v>51</v>
      </c>
      <c r="BA4" t="s">
        <v>52</v>
      </c>
      <c r="BB4" t="s">
        <v>53</v>
      </c>
      <c r="BC4" t="s">
        <v>54</v>
      </c>
      <c r="BD4" t="s">
        <v>55</v>
      </c>
      <c r="BE4" t="s">
        <v>56</v>
      </c>
      <c r="BF4" t="s">
        <v>57</v>
      </c>
      <c r="BG4" t="s">
        <v>58</v>
      </c>
      <c r="BH4" t="s">
        <v>59</v>
      </c>
      <c r="BI4" t="s">
        <v>60</v>
      </c>
    </row>
    <row r="5" spans="1:61" x14ac:dyDescent="0.3">
      <c r="A5" t="s">
        <v>61</v>
      </c>
      <c r="B5" t="s">
        <v>62</v>
      </c>
      <c r="C5" t="s">
        <v>610</v>
      </c>
      <c r="D5" t="s">
        <v>611</v>
      </c>
      <c r="E5">
        <v>54211</v>
      </c>
      <c r="F5">
        <v>55438</v>
      </c>
      <c r="G5">
        <v>56225</v>
      </c>
      <c r="H5">
        <v>56695</v>
      </c>
      <c r="I5">
        <v>57032</v>
      </c>
      <c r="J5">
        <v>57360</v>
      </c>
      <c r="K5">
        <v>57715</v>
      </c>
      <c r="L5">
        <v>58055</v>
      </c>
      <c r="M5">
        <v>58386</v>
      </c>
      <c r="N5">
        <v>58726</v>
      </c>
      <c r="O5">
        <v>59063</v>
      </c>
      <c r="P5">
        <v>59440</v>
      </c>
      <c r="Q5">
        <v>59840</v>
      </c>
      <c r="R5">
        <v>60243</v>
      </c>
      <c r="S5">
        <v>60528</v>
      </c>
      <c r="T5">
        <v>60657</v>
      </c>
      <c r="U5">
        <v>60586</v>
      </c>
      <c r="V5">
        <v>60366</v>
      </c>
      <c r="W5">
        <v>60103</v>
      </c>
      <c r="X5">
        <v>59980</v>
      </c>
      <c r="Y5">
        <v>60096</v>
      </c>
      <c r="Z5">
        <v>60567</v>
      </c>
      <c r="AA5">
        <v>61345</v>
      </c>
      <c r="AB5">
        <v>62201</v>
      </c>
      <c r="AC5">
        <v>62836</v>
      </c>
      <c r="AD5">
        <v>63026</v>
      </c>
      <c r="AE5">
        <v>62644</v>
      </c>
      <c r="AF5">
        <v>61833</v>
      </c>
      <c r="AG5">
        <v>61079</v>
      </c>
      <c r="AH5">
        <v>61032</v>
      </c>
      <c r="AI5">
        <v>62149</v>
      </c>
      <c r="AJ5">
        <v>64622</v>
      </c>
      <c r="AK5">
        <v>68235</v>
      </c>
      <c r="AL5">
        <v>72504</v>
      </c>
      <c r="AM5">
        <v>76700</v>
      </c>
      <c r="AN5">
        <v>80324</v>
      </c>
      <c r="AO5">
        <v>83200</v>
      </c>
      <c r="AP5">
        <v>85451</v>
      </c>
      <c r="AQ5">
        <v>87277</v>
      </c>
      <c r="AR5">
        <v>89005</v>
      </c>
      <c r="AS5">
        <v>90853</v>
      </c>
      <c r="AT5">
        <v>92898</v>
      </c>
      <c r="AU5">
        <v>94992</v>
      </c>
      <c r="AV5">
        <v>97017</v>
      </c>
      <c r="AW5">
        <v>98737</v>
      </c>
      <c r="AX5">
        <v>100031</v>
      </c>
      <c r="AY5">
        <v>100832</v>
      </c>
      <c r="AZ5">
        <v>101220</v>
      </c>
      <c r="BA5">
        <v>101353</v>
      </c>
      <c r="BB5">
        <v>101453</v>
      </c>
      <c r="BC5">
        <v>101669</v>
      </c>
      <c r="BD5">
        <v>102053</v>
      </c>
      <c r="BE5">
        <v>102577</v>
      </c>
      <c r="BF5">
        <v>103187</v>
      </c>
      <c r="BG5">
        <v>103795</v>
      </c>
      <c r="BH5">
        <v>104341</v>
      </c>
      <c r="BI5">
        <v>104822</v>
      </c>
    </row>
    <row r="6" spans="1:61" x14ac:dyDescent="0.3">
      <c r="A6" t="s">
        <v>64</v>
      </c>
      <c r="B6" t="s">
        <v>65</v>
      </c>
      <c r="C6" t="s">
        <v>610</v>
      </c>
      <c r="D6" t="s">
        <v>611</v>
      </c>
      <c r="E6">
        <v>8996351</v>
      </c>
      <c r="F6">
        <v>9166764</v>
      </c>
      <c r="G6">
        <v>9345868</v>
      </c>
      <c r="H6">
        <v>9533954</v>
      </c>
      <c r="I6">
        <v>9731361</v>
      </c>
      <c r="J6">
        <v>9938414</v>
      </c>
      <c r="K6">
        <v>10152331</v>
      </c>
      <c r="L6">
        <v>10372630</v>
      </c>
      <c r="M6">
        <v>10604346</v>
      </c>
      <c r="N6">
        <v>10854428</v>
      </c>
      <c r="O6">
        <v>11126123</v>
      </c>
      <c r="P6">
        <v>11417825</v>
      </c>
      <c r="Q6">
        <v>11721940</v>
      </c>
      <c r="R6">
        <v>12027822</v>
      </c>
      <c r="S6">
        <v>12321541</v>
      </c>
      <c r="T6">
        <v>12590286</v>
      </c>
      <c r="U6">
        <v>12840299</v>
      </c>
      <c r="V6">
        <v>13067538</v>
      </c>
      <c r="W6">
        <v>13237734</v>
      </c>
      <c r="X6">
        <v>13306695</v>
      </c>
      <c r="Y6">
        <v>13248370</v>
      </c>
      <c r="Z6">
        <v>13053954</v>
      </c>
      <c r="AA6">
        <v>12749645</v>
      </c>
      <c r="AB6">
        <v>12389269</v>
      </c>
      <c r="AC6">
        <v>12047115</v>
      </c>
      <c r="AD6">
        <v>11783050</v>
      </c>
      <c r="AE6">
        <v>11601041</v>
      </c>
      <c r="AF6">
        <v>11502761</v>
      </c>
      <c r="AG6">
        <v>11540888</v>
      </c>
      <c r="AH6">
        <v>11777609</v>
      </c>
      <c r="AI6">
        <v>12249114</v>
      </c>
      <c r="AJ6">
        <v>12993657</v>
      </c>
      <c r="AK6">
        <v>13981231</v>
      </c>
      <c r="AL6">
        <v>15095099</v>
      </c>
      <c r="AM6">
        <v>16172719</v>
      </c>
      <c r="AN6">
        <v>17099541</v>
      </c>
      <c r="AO6">
        <v>17822884</v>
      </c>
      <c r="AP6">
        <v>18381605</v>
      </c>
      <c r="AQ6">
        <v>18863999</v>
      </c>
      <c r="AR6">
        <v>19403676</v>
      </c>
      <c r="AS6">
        <v>20093756</v>
      </c>
      <c r="AT6">
        <v>20966463</v>
      </c>
      <c r="AU6">
        <v>21979923</v>
      </c>
      <c r="AV6">
        <v>23064851</v>
      </c>
      <c r="AW6">
        <v>24118979</v>
      </c>
      <c r="AX6">
        <v>25070798</v>
      </c>
      <c r="AY6">
        <v>25893450</v>
      </c>
      <c r="AZ6">
        <v>26616792</v>
      </c>
      <c r="BA6">
        <v>27294031</v>
      </c>
      <c r="BB6">
        <v>28004331</v>
      </c>
      <c r="BC6">
        <v>28803167</v>
      </c>
      <c r="BD6">
        <v>29708599</v>
      </c>
      <c r="BE6">
        <v>30696958</v>
      </c>
      <c r="BF6">
        <v>31731688</v>
      </c>
      <c r="BG6">
        <v>32758020</v>
      </c>
      <c r="BH6">
        <v>33736494</v>
      </c>
      <c r="BI6">
        <v>34656032</v>
      </c>
    </row>
    <row r="7" spans="1:61" x14ac:dyDescent="0.3">
      <c r="A7" t="s">
        <v>66</v>
      </c>
      <c r="B7" t="s">
        <v>67</v>
      </c>
      <c r="C7" t="s">
        <v>610</v>
      </c>
      <c r="D7" t="s">
        <v>611</v>
      </c>
      <c r="E7">
        <v>5643182</v>
      </c>
      <c r="F7">
        <v>5753024</v>
      </c>
      <c r="G7">
        <v>5866061</v>
      </c>
      <c r="H7">
        <v>5980417</v>
      </c>
      <c r="I7">
        <v>6093321</v>
      </c>
      <c r="J7">
        <v>6203299</v>
      </c>
      <c r="K7">
        <v>6309770</v>
      </c>
      <c r="L7">
        <v>6414995</v>
      </c>
      <c r="M7">
        <v>6523791</v>
      </c>
      <c r="N7">
        <v>6642632</v>
      </c>
      <c r="O7">
        <v>6776381</v>
      </c>
      <c r="P7">
        <v>6927269</v>
      </c>
      <c r="Q7">
        <v>7094834</v>
      </c>
      <c r="R7">
        <v>7277960</v>
      </c>
      <c r="S7">
        <v>7474338</v>
      </c>
      <c r="T7">
        <v>7682479</v>
      </c>
      <c r="U7">
        <v>7900997</v>
      </c>
      <c r="V7">
        <v>8130988</v>
      </c>
      <c r="W7">
        <v>8376147</v>
      </c>
      <c r="X7">
        <v>8641521</v>
      </c>
      <c r="Y7">
        <v>8929900</v>
      </c>
      <c r="Z7">
        <v>9244507</v>
      </c>
      <c r="AA7">
        <v>9582156</v>
      </c>
      <c r="AB7">
        <v>9931562</v>
      </c>
      <c r="AC7">
        <v>10277321</v>
      </c>
      <c r="AD7">
        <v>10609042</v>
      </c>
      <c r="AE7">
        <v>10921037</v>
      </c>
      <c r="AF7">
        <v>11218268</v>
      </c>
      <c r="AG7">
        <v>11513968</v>
      </c>
      <c r="AH7">
        <v>11827237</v>
      </c>
      <c r="AI7">
        <v>12171441</v>
      </c>
      <c r="AJ7">
        <v>12553446</v>
      </c>
      <c r="AK7">
        <v>12968345</v>
      </c>
      <c r="AL7">
        <v>13403734</v>
      </c>
      <c r="AM7">
        <v>13841301</v>
      </c>
      <c r="AN7">
        <v>14268994</v>
      </c>
      <c r="AO7">
        <v>14682284</v>
      </c>
      <c r="AP7">
        <v>15088981</v>
      </c>
      <c r="AQ7">
        <v>15504318</v>
      </c>
      <c r="AR7">
        <v>15949766</v>
      </c>
      <c r="AS7">
        <v>16440924</v>
      </c>
      <c r="AT7">
        <v>16983266</v>
      </c>
      <c r="AU7">
        <v>17572649</v>
      </c>
      <c r="AV7">
        <v>18203369</v>
      </c>
      <c r="AW7">
        <v>18865716</v>
      </c>
      <c r="AX7">
        <v>19552542</v>
      </c>
      <c r="AY7">
        <v>20262399</v>
      </c>
      <c r="AZ7">
        <v>20997687</v>
      </c>
      <c r="BA7">
        <v>21759420</v>
      </c>
      <c r="BB7">
        <v>22549547</v>
      </c>
      <c r="BC7">
        <v>23369131</v>
      </c>
      <c r="BD7">
        <v>24218565</v>
      </c>
      <c r="BE7">
        <v>25096150</v>
      </c>
      <c r="BF7">
        <v>25998340</v>
      </c>
      <c r="BG7">
        <v>26920466</v>
      </c>
      <c r="BH7">
        <v>27859305</v>
      </c>
      <c r="BI7">
        <v>28813463</v>
      </c>
    </row>
    <row r="8" spans="1:61" x14ac:dyDescent="0.3">
      <c r="A8" t="s">
        <v>68</v>
      </c>
      <c r="B8" t="s">
        <v>69</v>
      </c>
      <c r="C8" t="s">
        <v>610</v>
      </c>
      <c r="D8" t="s">
        <v>611</v>
      </c>
      <c r="E8">
        <v>1608800</v>
      </c>
      <c r="F8">
        <v>1659800</v>
      </c>
      <c r="G8">
        <v>1711319</v>
      </c>
      <c r="H8">
        <v>1762621</v>
      </c>
      <c r="I8">
        <v>1814135</v>
      </c>
      <c r="J8">
        <v>1864791</v>
      </c>
      <c r="K8">
        <v>1914573</v>
      </c>
      <c r="L8">
        <v>1965598</v>
      </c>
      <c r="M8">
        <v>2022272</v>
      </c>
      <c r="N8">
        <v>2081695</v>
      </c>
      <c r="O8">
        <v>2135479</v>
      </c>
      <c r="P8">
        <v>2187853</v>
      </c>
      <c r="Q8">
        <v>2243126</v>
      </c>
      <c r="R8">
        <v>2296752</v>
      </c>
      <c r="S8">
        <v>2350124</v>
      </c>
      <c r="T8">
        <v>2404831</v>
      </c>
      <c r="U8">
        <v>2458526</v>
      </c>
      <c r="V8">
        <v>2513546</v>
      </c>
      <c r="W8">
        <v>2566266</v>
      </c>
      <c r="X8">
        <v>2617832</v>
      </c>
      <c r="Y8">
        <v>2671997</v>
      </c>
      <c r="Z8">
        <v>2726056</v>
      </c>
      <c r="AA8">
        <v>2784278</v>
      </c>
      <c r="AB8">
        <v>2843960</v>
      </c>
      <c r="AC8">
        <v>2904429</v>
      </c>
      <c r="AD8">
        <v>2964762</v>
      </c>
      <c r="AE8">
        <v>3022635</v>
      </c>
      <c r="AF8">
        <v>3083605</v>
      </c>
      <c r="AG8">
        <v>3142336</v>
      </c>
      <c r="AH8">
        <v>3227943</v>
      </c>
      <c r="AI8">
        <v>3286542</v>
      </c>
      <c r="AJ8">
        <v>3266790</v>
      </c>
      <c r="AK8">
        <v>3247039</v>
      </c>
      <c r="AL8">
        <v>3227287</v>
      </c>
      <c r="AM8">
        <v>3207536</v>
      </c>
      <c r="AN8">
        <v>3187784</v>
      </c>
      <c r="AO8">
        <v>3168033</v>
      </c>
      <c r="AP8">
        <v>3148281</v>
      </c>
      <c r="AQ8">
        <v>3128530</v>
      </c>
      <c r="AR8">
        <v>3108778</v>
      </c>
      <c r="AS8">
        <v>3089027</v>
      </c>
      <c r="AT8">
        <v>3060173</v>
      </c>
      <c r="AU8">
        <v>3051010</v>
      </c>
      <c r="AV8">
        <v>3039616</v>
      </c>
      <c r="AW8">
        <v>3026939</v>
      </c>
      <c r="AX8">
        <v>3011487</v>
      </c>
      <c r="AY8">
        <v>2992547</v>
      </c>
      <c r="AZ8">
        <v>2970017</v>
      </c>
      <c r="BA8">
        <v>2947314</v>
      </c>
      <c r="BB8">
        <v>2927519</v>
      </c>
      <c r="BC8">
        <v>2913021</v>
      </c>
      <c r="BD8">
        <v>2905195</v>
      </c>
      <c r="BE8">
        <v>2900401</v>
      </c>
      <c r="BF8">
        <v>2895092</v>
      </c>
      <c r="BG8">
        <v>2889104</v>
      </c>
      <c r="BH8">
        <v>2880703</v>
      </c>
      <c r="BI8">
        <v>2876101</v>
      </c>
    </row>
    <row r="9" spans="1:61" x14ac:dyDescent="0.3">
      <c r="A9" t="s">
        <v>70</v>
      </c>
      <c r="B9" t="s">
        <v>71</v>
      </c>
      <c r="C9" t="s">
        <v>610</v>
      </c>
      <c r="D9" t="s">
        <v>611</v>
      </c>
      <c r="E9">
        <v>13411</v>
      </c>
      <c r="F9">
        <v>14375</v>
      </c>
      <c r="G9">
        <v>15370</v>
      </c>
      <c r="H9">
        <v>16412</v>
      </c>
      <c r="I9">
        <v>17469</v>
      </c>
      <c r="J9">
        <v>18549</v>
      </c>
      <c r="K9">
        <v>19647</v>
      </c>
      <c r="L9">
        <v>20758</v>
      </c>
      <c r="M9">
        <v>21890</v>
      </c>
      <c r="N9">
        <v>23058</v>
      </c>
      <c r="O9">
        <v>24276</v>
      </c>
      <c r="P9">
        <v>25559</v>
      </c>
      <c r="Q9">
        <v>26892</v>
      </c>
      <c r="R9">
        <v>28232</v>
      </c>
      <c r="S9">
        <v>29520</v>
      </c>
      <c r="T9">
        <v>30705</v>
      </c>
      <c r="U9">
        <v>31777</v>
      </c>
      <c r="V9">
        <v>32771</v>
      </c>
      <c r="W9">
        <v>33737</v>
      </c>
      <c r="X9">
        <v>34818</v>
      </c>
      <c r="Y9">
        <v>36067</v>
      </c>
      <c r="Z9">
        <v>37500</v>
      </c>
      <c r="AA9">
        <v>39114</v>
      </c>
      <c r="AB9">
        <v>40867</v>
      </c>
      <c r="AC9">
        <v>42706</v>
      </c>
      <c r="AD9">
        <v>44600</v>
      </c>
      <c r="AE9">
        <v>46517</v>
      </c>
      <c r="AF9">
        <v>48455</v>
      </c>
      <c r="AG9">
        <v>50434</v>
      </c>
      <c r="AH9">
        <v>52448</v>
      </c>
      <c r="AI9">
        <v>54509</v>
      </c>
      <c r="AJ9">
        <v>56671</v>
      </c>
      <c r="AK9">
        <v>58888</v>
      </c>
      <c r="AL9">
        <v>60971</v>
      </c>
      <c r="AM9">
        <v>62677</v>
      </c>
      <c r="AN9">
        <v>63850</v>
      </c>
      <c r="AO9">
        <v>64360</v>
      </c>
      <c r="AP9">
        <v>64327</v>
      </c>
      <c r="AQ9">
        <v>64142</v>
      </c>
      <c r="AR9">
        <v>64370</v>
      </c>
      <c r="AS9">
        <v>65390</v>
      </c>
      <c r="AT9">
        <v>67341</v>
      </c>
      <c r="AU9">
        <v>70049</v>
      </c>
      <c r="AV9">
        <v>73182</v>
      </c>
      <c r="AW9">
        <v>76244</v>
      </c>
      <c r="AX9">
        <v>78867</v>
      </c>
      <c r="AY9">
        <v>80991</v>
      </c>
      <c r="AZ9">
        <v>82683</v>
      </c>
      <c r="BA9">
        <v>83861</v>
      </c>
      <c r="BB9">
        <v>84462</v>
      </c>
      <c r="BC9">
        <v>84449</v>
      </c>
      <c r="BD9">
        <v>83751</v>
      </c>
      <c r="BE9">
        <v>82431</v>
      </c>
      <c r="BF9">
        <v>80788</v>
      </c>
      <c r="BG9">
        <v>79223</v>
      </c>
      <c r="BH9">
        <v>78014</v>
      </c>
      <c r="BI9">
        <v>77281</v>
      </c>
    </row>
    <row r="10" spans="1:61" x14ac:dyDescent="0.3">
      <c r="A10" t="s">
        <v>72</v>
      </c>
      <c r="B10" t="s">
        <v>73</v>
      </c>
      <c r="C10" t="s">
        <v>610</v>
      </c>
      <c r="D10" t="s">
        <v>611</v>
      </c>
      <c r="E10">
        <v>92490932</v>
      </c>
      <c r="F10">
        <v>95044497</v>
      </c>
      <c r="G10">
        <v>97682294</v>
      </c>
      <c r="H10">
        <v>100411076</v>
      </c>
      <c r="I10">
        <v>103239902</v>
      </c>
      <c r="J10">
        <v>106174988</v>
      </c>
      <c r="K10">
        <v>109230593</v>
      </c>
      <c r="L10">
        <v>112406932</v>
      </c>
      <c r="M10">
        <v>115680165</v>
      </c>
      <c r="N10">
        <v>119016542</v>
      </c>
      <c r="O10">
        <v>122398374</v>
      </c>
      <c r="P10">
        <v>125807419</v>
      </c>
      <c r="Q10">
        <v>129269375</v>
      </c>
      <c r="R10">
        <v>132863416</v>
      </c>
      <c r="S10">
        <v>136696761</v>
      </c>
      <c r="T10">
        <v>140843298</v>
      </c>
      <c r="U10">
        <v>145332378</v>
      </c>
      <c r="V10">
        <v>150133054</v>
      </c>
      <c r="W10">
        <v>155183724</v>
      </c>
      <c r="X10">
        <v>160392488</v>
      </c>
      <c r="Y10">
        <v>165689490</v>
      </c>
      <c r="Z10">
        <v>171051950</v>
      </c>
      <c r="AA10">
        <v>176490084</v>
      </c>
      <c r="AB10">
        <v>182005827</v>
      </c>
      <c r="AC10">
        <v>187610756</v>
      </c>
      <c r="AD10">
        <v>193310301</v>
      </c>
      <c r="AE10">
        <v>199093767</v>
      </c>
      <c r="AF10">
        <v>204942549</v>
      </c>
      <c r="AG10">
        <v>210844771</v>
      </c>
      <c r="AH10">
        <v>216787402</v>
      </c>
      <c r="AI10">
        <v>224735446</v>
      </c>
      <c r="AJ10">
        <v>230829868</v>
      </c>
      <c r="AK10">
        <v>235037179</v>
      </c>
      <c r="AL10">
        <v>241286091</v>
      </c>
      <c r="AM10">
        <v>247435930</v>
      </c>
      <c r="AN10">
        <v>255029671</v>
      </c>
      <c r="AO10">
        <v>260843462</v>
      </c>
      <c r="AP10">
        <v>266575075</v>
      </c>
      <c r="AQ10">
        <v>272235146</v>
      </c>
      <c r="AR10">
        <v>277962869</v>
      </c>
      <c r="AS10">
        <v>283832016</v>
      </c>
      <c r="AT10">
        <v>289850357</v>
      </c>
      <c r="AU10">
        <v>296026575</v>
      </c>
      <c r="AV10">
        <v>302434519</v>
      </c>
      <c r="AW10">
        <v>309162029</v>
      </c>
      <c r="AX10">
        <v>316264728</v>
      </c>
      <c r="AY10">
        <v>323773264</v>
      </c>
      <c r="AZ10">
        <v>331653797</v>
      </c>
      <c r="BA10">
        <v>339825483</v>
      </c>
      <c r="BB10">
        <v>348145094</v>
      </c>
      <c r="BC10">
        <v>356508908</v>
      </c>
      <c r="BD10">
        <v>364895878</v>
      </c>
      <c r="BE10">
        <v>373306993</v>
      </c>
      <c r="BF10">
        <v>381702086</v>
      </c>
      <c r="BG10">
        <v>390043028</v>
      </c>
      <c r="BH10">
        <v>398304960</v>
      </c>
      <c r="BI10">
        <v>406452690</v>
      </c>
    </row>
    <row r="11" spans="1:61" x14ac:dyDescent="0.3">
      <c r="A11" t="s">
        <v>74</v>
      </c>
      <c r="B11" t="s">
        <v>75</v>
      </c>
      <c r="C11" t="s">
        <v>610</v>
      </c>
      <c r="D11" t="s">
        <v>611</v>
      </c>
      <c r="E11">
        <v>92634</v>
      </c>
      <c r="F11">
        <v>101078</v>
      </c>
      <c r="G11">
        <v>112472</v>
      </c>
      <c r="H11">
        <v>125566</v>
      </c>
      <c r="I11">
        <v>138529</v>
      </c>
      <c r="J11">
        <v>150362</v>
      </c>
      <c r="K11">
        <v>160481</v>
      </c>
      <c r="L11">
        <v>170283</v>
      </c>
      <c r="M11">
        <v>183194</v>
      </c>
      <c r="N11">
        <v>203820</v>
      </c>
      <c r="O11">
        <v>235499</v>
      </c>
      <c r="P11">
        <v>278808</v>
      </c>
      <c r="Q11">
        <v>332760</v>
      </c>
      <c r="R11">
        <v>397174</v>
      </c>
      <c r="S11">
        <v>471364</v>
      </c>
      <c r="T11">
        <v>554324</v>
      </c>
      <c r="U11">
        <v>646943</v>
      </c>
      <c r="V11">
        <v>748117</v>
      </c>
      <c r="W11">
        <v>852262</v>
      </c>
      <c r="X11">
        <v>952040</v>
      </c>
      <c r="Y11">
        <v>1042384</v>
      </c>
      <c r="Z11">
        <v>1120900</v>
      </c>
      <c r="AA11">
        <v>1189545</v>
      </c>
      <c r="AB11">
        <v>1253060</v>
      </c>
      <c r="AC11">
        <v>1318478</v>
      </c>
      <c r="AD11">
        <v>1391052</v>
      </c>
      <c r="AE11">
        <v>1472218</v>
      </c>
      <c r="AF11">
        <v>1560718</v>
      </c>
      <c r="AG11">
        <v>1655849</v>
      </c>
      <c r="AH11">
        <v>1756043</v>
      </c>
      <c r="AI11">
        <v>1860174</v>
      </c>
      <c r="AJ11">
        <v>1970026</v>
      </c>
      <c r="AK11">
        <v>2086639</v>
      </c>
      <c r="AL11">
        <v>2207405</v>
      </c>
      <c r="AM11">
        <v>2328686</v>
      </c>
      <c r="AN11">
        <v>2448820</v>
      </c>
      <c r="AO11">
        <v>2571020</v>
      </c>
      <c r="AP11">
        <v>2700010</v>
      </c>
      <c r="AQ11">
        <v>2838145</v>
      </c>
      <c r="AR11">
        <v>2988162</v>
      </c>
      <c r="AS11">
        <v>3154925</v>
      </c>
      <c r="AT11">
        <v>3326032</v>
      </c>
      <c r="AU11">
        <v>3507232</v>
      </c>
      <c r="AV11">
        <v>3741932</v>
      </c>
      <c r="AW11">
        <v>4087931</v>
      </c>
      <c r="AX11">
        <v>4579562</v>
      </c>
      <c r="AY11">
        <v>5242032</v>
      </c>
      <c r="AZ11">
        <v>6044067</v>
      </c>
      <c r="BA11">
        <v>6894278</v>
      </c>
      <c r="BB11">
        <v>7666393</v>
      </c>
      <c r="BC11">
        <v>8270684</v>
      </c>
      <c r="BD11">
        <v>8672475</v>
      </c>
      <c r="BE11">
        <v>8900453</v>
      </c>
      <c r="BF11">
        <v>9006263</v>
      </c>
      <c r="BG11">
        <v>9070867</v>
      </c>
      <c r="BH11">
        <v>9154302</v>
      </c>
      <c r="BI11">
        <v>9269612</v>
      </c>
    </row>
    <row r="12" spans="1:61" x14ac:dyDescent="0.3">
      <c r="A12" t="s">
        <v>76</v>
      </c>
      <c r="B12" t="s">
        <v>77</v>
      </c>
      <c r="C12" t="s">
        <v>610</v>
      </c>
      <c r="D12" t="s">
        <v>611</v>
      </c>
      <c r="E12">
        <v>20619075</v>
      </c>
      <c r="F12">
        <v>20953077</v>
      </c>
      <c r="G12">
        <v>21287682</v>
      </c>
      <c r="H12">
        <v>21621840</v>
      </c>
      <c r="I12">
        <v>21953929</v>
      </c>
      <c r="J12">
        <v>22283390</v>
      </c>
      <c r="K12">
        <v>22608748</v>
      </c>
      <c r="L12">
        <v>22932203</v>
      </c>
      <c r="M12">
        <v>23261278</v>
      </c>
      <c r="N12">
        <v>23605987</v>
      </c>
      <c r="O12">
        <v>23973058</v>
      </c>
      <c r="P12">
        <v>24366439</v>
      </c>
      <c r="Q12">
        <v>24782949</v>
      </c>
      <c r="R12">
        <v>25213388</v>
      </c>
      <c r="S12">
        <v>25644506</v>
      </c>
      <c r="T12">
        <v>26066975</v>
      </c>
      <c r="U12">
        <v>26477152</v>
      </c>
      <c r="V12">
        <v>26878565</v>
      </c>
      <c r="W12">
        <v>27277741</v>
      </c>
      <c r="X12">
        <v>27684534</v>
      </c>
      <c r="Y12">
        <v>28105888</v>
      </c>
      <c r="Z12">
        <v>28543364</v>
      </c>
      <c r="AA12">
        <v>28993987</v>
      </c>
      <c r="AB12">
        <v>29454738</v>
      </c>
      <c r="AC12">
        <v>29920904</v>
      </c>
      <c r="AD12">
        <v>30388783</v>
      </c>
      <c r="AE12">
        <v>30857244</v>
      </c>
      <c r="AF12">
        <v>31326473</v>
      </c>
      <c r="AG12">
        <v>31795517</v>
      </c>
      <c r="AH12">
        <v>32263561</v>
      </c>
      <c r="AI12">
        <v>32729739</v>
      </c>
      <c r="AJ12">
        <v>33193918</v>
      </c>
      <c r="AK12">
        <v>33655151</v>
      </c>
      <c r="AL12">
        <v>34110917</v>
      </c>
      <c r="AM12">
        <v>34558115</v>
      </c>
      <c r="AN12">
        <v>34994814</v>
      </c>
      <c r="AO12">
        <v>35419682</v>
      </c>
      <c r="AP12">
        <v>35833969</v>
      </c>
      <c r="AQ12">
        <v>36241590</v>
      </c>
      <c r="AR12">
        <v>36648068</v>
      </c>
      <c r="AS12">
        <v>37057452</v>
      </c>
      <c r="AT12">
        <v>37471509</v>
      </c>
      <c r="AU12">
        <v>37889370</v>
      </c>
      <c r="AV12">
        <v>38309379</v>
      </c>
      <c r="AW12">
        <v>38728696</v>
      </c>
      <c r="AX12">
        <v>39145488</v>
      </c>
      <c r="AY12">
        <v>39558890</v>
      </c>
      <c r="AZ12">
        <v>39970224</v>
      </c>
      <c r="BA12">
        <v>40382389</v>
      </c>
      <c r="BB12">
        <v>40799407</v>
      </c>
      <c r="BC12">
        <v>41223889</v>
      </c>
      <c r="BD12">
        <v>41656879</v>
      </c>
      <c r="BE12">
        <v>42096739</v>
      </c>
      <c r="BF12">
        <v>42539925</v>
      </c>
      <c r="BG12">
        <v>42981515</v>
      </c>
      <c r="BH12">
        <v>43417765</v>
      </c>
      <c r="BI12">
        <v>43847430</v>
      </c>
    </row>
    <row r="13" spans="1:61" x14ac:dyDescent="0.3">
      <c r="A13" t="s">
        <v>78</v>
      </c>
      <c r="B13" t="s">
        <v>79</v>
      </c>
      <c r="C13" t="s">
        <v>610</v>
      </c>
      <c r="D13" t="s">
        <v>611</v>
      </c>
      <c r="E13">
        <v>1874120</v>
      </c>
      <c r="F13">
        <v>1941491</v>
      </c>
      <c r="G13">
        <v>2009526</v>
      </c>
      <c r="H13">
        <v>2077575</v>
      </c>
      <c r="I13">
        <v>2144998</v>
      </c>
      <c r="J13">
        <v>2211316</v>
      </c>
      <c r="K13">
        <v>2276031</v>
      </c>
      <c r="L13">
        <v>2339124</v>
      </c>
      <c r="M13">
        <v>2401140</v>
      </c>
      <c r="N13">
        <v>2462925</v>
      </c>
      <c r="O13">
        <v>2525065</v>
      </c>
      <c r="P13">
        <v>2587706</v>
      </c>
      <c r="Q13">
        <v>2650484</v>
      </c>
      <c r="R13">
        <v>2712781</v>
      </c>
      <c r="S13">
        <v>2773747</v>
      </c>
      <c r="T13">
        <v>2832757</v>
      </c>
      <c r="U13">
        <v>2889579</v>
      </c>
      <c r="V13">
        <v>2944379</v>
      </c>
      <c r="W13">
        <v>2997411</v>
      </c>
      <c r="X13">
        <v>3049105</v>
      </c>
      <c r="Y13">
        <v>3099751</v>
      </c>
      <c r="Z13">
        <v>3148092</v>
      </c>
      <c r="AA13">
        <v>3193686</v>
      </c>
      <c r="AB13">
        <v>3238594</v>
      </c>
      <c r="AC13">
        <v>3285595</v>
      </c>
      <c r="AD13">
        <v>3335935</v>
      </c>
      <c r="AE13">
        <v>3392256</v>
      </c>
      <c r="AF13">
        <v>3451942</v>
      </c>
      <c r="AG13">
        <v>3504651</v>
      </c>
      <c r="AH13">
        <v>3536469</v>
      </c>
      <c r="AI13">
        <v>3538165</v>
      </c>
      <c r="AJ13">
        <v>3505251</v>
      </c>
      <c r="AK13">
        <v>3442810</v>
      </c>
      <c r="AL13">
        <v>3363098</v>
      </c>
      <c r="AM13">
        <v>3283660</v>
      </c>
      <c r="AN13">
        <v>3217342</v>
      </c>
      <c r="AO13">
        <v>3168215</v>
      </c>
      <c r="AP13">
        <v>3133086</v>
      </c>
      <c r="AQ13">
        <v>3108684</v>
      </c>
      <c r="AR13">
        <v>3089017</v>
      </c>
      <c r="AS13">
        <v>3069588</v>
      </c>
      <c r="AT13">
        <v>3050655</v>
      </c>
      <c r="AU13">
        <v>3033897</v>
      </c>
      <c r="AV13">
        <v>3017806</v>
      </c>
      <c r="AW13">
        <v>3000612</v>
      </c>
      <c r="AX13">
        <v>2981259</v>
      </c>
      <c r="AY13">
        <v>2958500</v>
      </c>
      <c r="AZ13">
        <v>2933056</v>
      </c>
      <c r="BA13">
        <v>2908220</v>
      </c>
      <c r="BB13">
        <v>2888584</v>
      </c>
      <c r="BC13">
        <v>2877311</v>
      </c>
      <c r="BD13">
        <v>2875581</v>
      </c>
      <c r="BE13">
        <v>2881922</v>
      </c>
      <c r="BF13">
        <v>2893509</v>
      </c>
      <c r="BG13">
        <v>2906220</v>
      </c>
      <c r="BH13">
        <v>2916950</v>
      </c>
      <c r="BI13">
        <v>2924816</v>
      </c>
    </row>
    <row r="14" spans="1:61" x14ac:dyDescent="0.3">
      <c r="A14" t="s">
        <v>80</v>
      </c>
      <c r="B14" t="s">
        <v>81</v>
      </c>
      <c r="C14" t="s">
        <v>610</v>
      </c>
      <c r="D14" t="s">
        <v>611</v>
      </c>
      <c r="E14">
        <v>20013</v>
      </c>
      <c r="F14">
        <v>20486</v>
      </c>
      <c r="G14">
        <v>21117</v>
      </c>
      <c r="H14">
        <v>21882</v>
      </c>
      <c r="I14">
        <v>22698</v>
      </c>
      <c r="J14">
        <v>23520</v>
      </c>
      <c r="K14">
        <v>24321</v>
      </c>
      <c r="L14">
        <v>25116</v>
      </c>
      <c r="M14">
        <v>25885</v>
      </c>
      <c r="N14">
        <v>26614</v>
      </c>
      <c r="O14">
        <v>27292</v>
      </c>
      <c r="P14">
        <v>27916</v>
      </c>
      <c r="Q14">
        <v>28492</v>
      </c>
      <c r="R14">
        <v>29014</v>
      </c>
      <c r="S14">
        <v>29488</v>
      </c>
      <c r="T14">
        <v>29932</v>
      </c>
      <c r="U14">
        <v>30321</v>
      </c>
      <c r="V14">
        <v>30689</v>
      </c>
      <c r="W14">
        <v>31102</v>
      </c>
      <c r="X14">
        <v>31673</v>
      </c>
      <c r="Y14">
        <v>32457</v>
      </c>
      <c r="Z14">
        <v>33493</v>
      </c>
      <c r="AA14">
        <v>34738</v>
      </c>
      <c r="AB14">
        <v>36160</v>
      </c>
      <c r="AC14">
        <v>37688</v>
      </c>
      <c r="AD14">
        <v>39241</v>
      </c>
      <c r="AE14">
        <v>40837</v>
      </c>
      <c r="AF14">
        <v>42450</v>
      </c>
      <c r="AG14">
        <v>44047</v>
      </c>
      <c r="AH14">
        <v>45593</v>
      </c>
      <c r="AI14">
        <v>47038</v>
      </c>
      <c r="AJ14">
        <v>48375</v>
      </c>
      <c r="AK14">
        <v>49593</v>
      </c>
      <c r="AL14">
        <v>50720</v>
      </c>
      <c r="AM14">
        <v>51803</v>
      </c>
      <c r="AN14">
        <v>52868</v>
      </c>
      <c r="AO14">
        <v>53929</v>
      </c>
      <c r="AP14">
        <v>54941</v>
      </c>
      <c r="AQ14">
        <v>55901</v>
      </c>
      <c r="AR14">
        <v>56770</v>
      </c>
      <c r="AS14">
        <v>57521</v>
      </c>
      <c r="AT14">
        <v>58175</v>
      </c>
      <c r="AU14">
        <v>58731</v>
      </c>
      <c r="AV14">
        <v>59117</v>
      </c>
      <c r="AW14">
        <v>59264</v>
      </c>
      <c r="AX14">
        <v>59118</v>
      </c>
      <c r="AY14">
        <v>58650</v>
      </c>
      <c r="AZ14">
        <v>57903</v>
      </c>
      <c r="BA14">
        <v>57030</v>
      </c>
      <c r="BB14">
        <v>56227</v>
      </c>
      <c r="BC14">
        <v>55637</v>
      </c>
      <c r="BD14">
        <v>55320</v>
      </c>
      <c r="BE14">
        <v>55230</v>
      </c>
      <c r="BF14">
        <v>55307</v>
      </c>
      <c r="BG14">
        <v>55437</v>
      </c>
      <c r="BH14">
        <v>55537</v>
      </c>
      <c r="BI14">
        <v>55599</v>
      </c>
    </row>
    <row r="15" spans="1:61" x14ac:dyDescent="0.3">
      <c r="A15" t="s">
        <v>82</v>
      </c>
      <c r="B15" t="s">
        <v>83</v>
      </c>
      <c r="C15" t="s">
        <v>610</v>
      </c>
      <c r="D15" t="s">
        <v>611</v>
      </c>
      <c r="E15">
        <v>55339</v>
      </c>
      <c r="F15">
        <v>56144</v>
      </c>
      <c r="G15">
        <v>57144</v>
      </c>
      <c r="H15">
        <v>58294</v>
      </c>
      <c r="I15">
        <v>59524</v>
      </c>
      <c r="J15">
        <v>60781</v>
      </c>
      <c r="K15">
        <v>62059</v>
      </c>
      <c r="L15">
        <v>63360</v>
      </c>
      <c r="M15">
        <v>64655</v>
      </c>
      <c r="N15">
        <v>65910</v>
      </c>
      <c r="O15">
        <v>67098</v>
      </c>
      <c r="P15">
        <v>68188</v>
      </c>
      <c r="Q15">
        <v>69176</v>
      </c>
      <c r="R15">
        <v>70066</v>
      </c>
      <c r="S15">
        <v>70878</v>
      </c>
      <c r="T15">
        <v>71609</v>
      </c>
      <c r="U15">
        <v>72285</v>
      </c>
      <c r="V15">
        <v>72875</v>
      </c>
      <c r="W15">
        <v>73324</v>
      </c>
      <c r="X15">
        <v>73528</v>
      </c>
      <c r="Y15">
        <v>73442</v>
      </c>
      <c r="Z15">
        <v>73066</v>
      </c>
      <c r="AA15">
        <v>72448</v>
      </c>
      <c r="AB15">
        <v>71639</v>
      </c>
      <c r="AC15">
        <v>70725</v>
      </c>
      <c r="AD15">
        <v>69782</v>
      </c>
      <c r="AE15">
        <v>68809</v>
      </c>
      <c r="AF15">
        <v>67845</v>
      </c>
      <c r="AG15">
        <v>67058</v>
      </c>
      <c r="AH15">
        <v>66627</v>
      </c>
      <c r="AI15">
        <v>66696</v>
      </c>
      <c r="AJ15">
        <v>67307</v>
      </c>
      <c r="AK15">
        <v>68427</v>
      </c>
      <c r="AL15">
        <v>69938</v>
      </c>
      <c r="AM15">
        <v>71719</v>
      </c>
      <c r="AN15">
        <v>73619</v>
      </c>
      <c r="AO15">
        <v>75628</v>
      </c>
      <c r="AP15">
        <v>77739</v>
      </c>
      <c r="AQ15">
        <v>79851</v>
      </c>
      <c r="AR15">
        <v>81831</v>
      </c>
      <c r="AS15">
        <v>83584</v>
      </c>
      <c r="AT15">
        <v>85057</v>
      </c>
      <c r="AU15">
        <v>86266</v>
      </c>
      <c r="AV15">
        <v>87293</v>
      </c>
      <c r="AW15">
        <v>88257</v>
      </c>
      <c r="AX15">
        <v>89253</v>
      </c>
      <c r="AY15">
        <v>90301</v>
      </c>
      <c r="AZ15">
        <v>91381</v>
      </c>
      <c r="BA15">
        <v>92478</v>
      </c>
      <c r="BB15">
        <v>93581</v>
      </c>
      <c r="BC15">
        <v>94661</v>
      </c>
      <c r="BD15">
        <v>95719</v>
      </c>
      <c r="BE15">
        <v>96777</v>
      </c>
      <c r="BF15">
        <v>97824</v>
      </c>
      <c r="BG15">
        <v>98875</v>
      </c>
      <c r="BH15">
        <v>99923</v>
      </c>
      <c r="BI15">
        <v>100963</v>
      </c>
    </row>
    <row r="16" spans="1:61" x14ac:dyDescent="0.3">
      <c r="A16" t="s">
        <v>84</v>
      </c>
      <c r="B16" t="s">
        <v>85</v>
      </c>
      <c r="C16" t="s">
        <v>610</v>
      </c>
      <c r="D16" t="s">
        <v>611</v>
      </c>
      <c r="E16">
        <v>10276477</v>
      </c>
      <c r="F16">
        <v>10483000</v>
      </c>
      <c r="G16">
        <v>10742000</v>
      </c>
      <c r="H16">
        <v>10950000</v>
      </c>
      <c r="I16">
        <v>11167000</v>
      </c>
      <c r="J16">
        <v>11388000</v>
      </c>
      <c r="K16">
        <v>11651000</v>
      </c>
      <c r="L16">
        <v>11799000</v>
      </c>
      <c r="M16">
        <v>12009000</v>
      </c>
      <c r="N16">
        <v>12263000</v>
      </c>
      <c r="O16">
        <v>12507000</v>
      </c>
      <c r="P16">
        <v>12937000</v>
      </c>
      <c r="Q16">
        <v>13177000</v>
      </c>
      <c r="R16">
        <v>13380000</v>
      </c>
      <c r="S16">
        <v>13723000</v>
      </c>
      <c r="T16">
        <v>13893000</v>
      </c>
      <c r="U16">
        <v>14033000</v>
      </c>
      <c r="V16">
        <v>14192000</v>
      </c>
      <c r="W16">
        <v>14358000</v>
      </c>
      <c r="X16">
        <v>14514000</v>
      </c>
      <c r="Y16">
        <v>14692000</v>
      </c>
      <c r="Z16">
        <v>14927000</v>
      </c>
      <c r="AA16">
        <v>15178000</v>
      </c>
      <c r="AB16">
        <v>15369000</v>
      </c>
      <c r="AC16">
        <v>15544000</v>
      </c>
      <c r="AD16">
        <v>15758000</v>
      </c>
      <c r="AE16">
        <v>16018400</v>
      </c>
      <c r="AF16">
        <v>16263900</v>
      </c>
      <c r="AG16">
        <v>16532200</v>
      </c>
      <c r="AH16">
        <v>16814400</v>
      </c>
      <c r="AI16">
        <v>17065100</v>
      </c>
      <c r="AJ16">
        <v>17284000</v>
      </c>
      <c r="AK16">
        <v>17495000</v>
      </c>
      <c r="AL16">
        <v>17667000</v>
      </c>
      <c r="AM16">
        <v>17855000</v>
      </c>
      <c r="AN16">
        <v>18072000</v>
      </c>
      <c r="AO16">
        <v>18311000</v>
      </c>
      <c r="AP16">
        <v>18517000</v>
      </c>
      <c r="AQ16">
        <v>18711000</v>
      </c>
      <c r="AR16">
        <v>18926000</v>
      </c>
      <c r="AS16">
        <v>19153000</v>
      </c>
      <c r="AT16">
        <v>19413000</v>
      </c>
      <c r="AU16">
        <v>19651400</v>
      </c>
      <c r="AV16">
        <v>19895400</v>
      </c>
      <c r="AW16">
        <v>20127400</v>
      </c>
      <c r="AX16">
        <v>20394800</v>
      </c>
      <c r="AY16">
        <v>20697900</v>
      </c>
      <c r="AZ16">
        <v>20827600</v>
      </c>
      <c r="BA16">
        <v>21249200</v>
      </c>
      <c r="BB16">
        <v>21691700</v>
      </c>
      <c r="BC16">
        <v>22031750</v>
      </c>
      <c r="BD16">
        <v>22340024</v>
      </c>
      <c r="BE16">
        <v>22728254</v>
      </c>
      <c r="BF16">
        <v>23117353</v>
      </c>
      <c r="BG16">
        <v>23460694</v>
      </c>
      <c r="BH16">
        <v>23789338</v>
      </c>
      <c r="BI16">
        <v>24127159</v>
      </c>
    </row>
    <row r="17" spans="1:61" x14ac:dyDescent="0.3">
      <c r="A17" t="s">
        <v>86</v>
      </c>
      <c r="B17" t="s">
        <v>87</v>
      </c>
      <c r="C17" t="s">
        <v>610</v>
      </c>
      <c r="D17" t="s">
        <v>611</v>
      </c>
      <c r="E17">
        <v>7047539</v>
      </c>
      <c r="F17">
        <v>7086299</v>
      </c>
      <c r="G17">
        <v>7129864</v>
      </c>
      <c r="H17">
        <v>7175811</v>
      </c>
      <c r="I17">
        <v>7223801</v>
      </c>
      <c r="J17">
        <v>7270889</v>
      </c>
      <c r="K17">
        <v>7322066</v>
      </c>
      <c r="L17">
        <v>7376998</v>
      </c>
      <c r="M17">
        <v>7415403</v>
      </c>
      <c r="N17">
        <v>7441055</v>
      </c>
      <c r="O17">
        <v>7467086</v>
      </c>
      <c r="P17">
        <v>7500482</v>
      </c>
      <c r="Q17">
        <v>7544201</v>
      </c>
      <c r="R17">
        <v>7586115</v>
      </c>
      <c r="S17">
        <v>7599038</v>
      </c>
      <c r="T17">
        <v>7578903</v>
      </c>
      <c r="U17">
        <v>7565525</v>
      </c>
      <c r="V17">
        <v>7568430</v>
      </c>
      <c r="W17">
        <v>7562305</v>
      </c>
      <c r="X17">
        <v>7549425</v>
      </c>
      <c r="Y17">
        <v>7549433</v>
      </c>
      <c r="Z17">
        <v>7568710</v>
      </c>
      <c r="AA17">
        <v>7574140</v>
      </c>
      <c r="AB17">
        <v>7561910</v>
      </c>
      <c r="AC17">
        <v>7561434</v>
      </c>
      <c r="AD17">
        <v>7564985</v>
      </c>
      <c r="AE17">
        <v>7569794</v>
      </c>
      <c r="AF17">
        <v>7574586</v>
      </c>
      <c r="AG17">
        <v>7585317</v>
      </c>
      <c r="AH17">
        <v>7619567</v>
      </c>
      <c r="AI17">
        <v>7677850</v>
      </c>
      <c r="AJ17">
        <v>7754891</v>
      </c>
      <c r="AK17">
        <v>7840709</v>
      </c>
      <c r="AL17">
        <v>7905633</v>
      </c>
      <c r="AM17">
        <v>7936118</v>
      </c>
      <c r="AN17">
        <v>7948278</v>
      </c>
      <c r="AO17">
        <v>7959017</v>
      </c>
      <c r="AP17">
        <v>7968041</v>
      </c>
      <c r="AQ17">
        <v>7976789</v>
      </c>
      <c r="AR17">
        <v>7992324</v>
      </c>
      <c r="AS17">
        <v>8011566</v>
      </c>
      <c r="AT17">
        <v>8042293</v>
      </c>
      <c r="AU17">
        <v>8081957</v>
      </c>
      <c r="AV17">
        <v>8121423</v>
      </c>
      <c r="AW17">
        <v>8171966</v>
      </c>
      <c r="AX17">
        <v>8227829</v>
      </c>
      <c r="AY17">
        <v>8268641</v>
      </c>
      <c r="AZ17">
        <v>8295487</v>
      </c>
      <c r="BA17">
        <v>8321496</v>
      </c>
      <c r="BB17">
        <v>8343323</v>
      </c>
      <c r="BC17">
        <v>8363404</v>
      </c>
      <c r="BD17">
        <v>8391643</v>
      </c>
      <c r="BE17">
        <v>8429991</v>
      </c>
      <c r="BF17">
        <v>8479375</v>
      </c>
      <c r="BG17">
        <v>8541575</v>
      </c>
      <c r="BH17">
        <v>8633169</v>
      </c>
      <c r="BI17">
        <v>8747358</v>
      </c>
    </row>
    <row r="18" spans="1:61" x14ac:dyDescent="0.3">
      <c r="A18" t="s">
        <v>88</v>
      </c>
      <c r="B18" t="s">
        <v>89</v>
      </c>
      <c r="C18" t="s">
        <v>610</v>
      </c>
      <c r="D18" t="s">
        <v>611</v>
      </c>
      <c r="E18">
        <v>3895396</v>
      </c>
      <c r="F18">
        <v>4030320</v>
      </c>
      <c r="G18">
        <v>4171425</v>
      </c>
      <c r="H18">
        <v>4315128</v>
      </c>
      <c r="I18">
        <v>4456689</v>
      </c>
      <c r="J18">
        <v>4592610</v>
      </c>
      <c r="K18">
        <v>4721525</v>
      </c>
      <c r="L18">
        <v>4843870</v>
      </c>
      <c r="M18">
        <v>4960235</v>
      </c>
      <c r="N18">
        <v>5071930</v>
      </c>
      <c r="O18">
        <v>5180025</v>
      </c>
      <c r="P18">
        <v>5284532</v>
      </c>
      <c r="Q18">
        <v>5385267</v>
      </c>
      <c r="R18">
        <v>5483084</v>
      </c>
      <c r="S18">
        <v>5579077</v>
      </c>
      <c r="T18">
        <v>5674137</v>
      </c>
      <c r="U18">
        <v>5768724</v>
      </c>
      <c r="V18">
        <v>5863134</v>
      </c>
      <c r="W18">
        <v>5957929</v>
      </c>
      <c r="X18">
        <v>6053645</v>
      </c>
      <c r="Y18">
        <v>6150738</v>
      </c>
      <c r="Z18">
        <v>6249320</v>
      </c>
      <c r="AA18">
        <v>6349558</v>
      </c>
      <c r="AB18">
        <v>6452076</v>
      </c>
      <c r="AC18">
        <v>6557585</v>
      </c>
      <c r="AD18">
        <v>6666455</v>
      </c>
      <c r="AE18">
        <v>6778633</v>
      </c>
      <c r="AF18">
        <v>6893500</v>
      </c>
      <c r="AG18">
        <v>7010036</v>
      </c>
      <c r="AH18">
        <v>7126891</v>
      </c>
      <c r="AI18">
        <v>7159000</v>
      </c>
      <c r="AJ18">
        <v>7271000</v>
      </c>
      <c r="AK18">
        <v>7382000</v>
      </c>
      <c r="AL18">
        <v>7495000</v>
      </c>
      <c r="AM18">
        <v>7597000</v>
      </c>
      <c r="AN18">
        <v>7685000</v>
      </c>
      <c r="AO18">
        <v>7763000</v>
      </c>
      <c r="AP18">
        <v>7838250</v>
      </c>
      <c r="AQ18">
        <v>7913000</v>
      </c>
      <c r="AR18">
        <v>7982750</v>
      </c>
      <c r="AS18">
        <v>8048600</v>
      </c>
      <c r="AT18">
        <v>8111200</v>
      </c>
      <c r="AU18">
        <v>8171950</v>
      </c>
      <c r="AV18">
        <v>8234100</v>
      </c>
      <c r="AW18">
        <v>8306500</v>
      </c>
      <c r="AX18">
        <v>8391850</v>
      </c>
      <c r="AY18">
        <v>8484550</v>
      </c>
      <c r="AZ18">
        <v>8581300</v>
      </c>
      <c r="BA18">
        <v>8763400</v>
      </c>
      <c r="BB18">
        <v>8947243</v>
      </c>
      <c r="BC18">
        <v>9054332</v>
      </c>
      <c r="BD18">
        <v>9173082</v>
      </c>
      <c r="BE18">
        <v>9295784</v>
      </c>
      <c r="BF18">
        <v>9416801</v>
      </c>
      <c r="BG18">
        <v>9535079</v>
      </c>
      <c r="BH18">
        <v>9649341</v>
      </c>
      <c r="BI18">
        <v>9762274</v>
      </c>
    </row>
    <row r="19" spans="1:61" x14ac:dyDescent="0.3">
      <c r="A19" t="s">
        <v>90</v>
      </c>
      <c r="B19" t="s">
        <v>91</v>
      </c>
      <c r="C19" t="s">
        <v>610</v>
      </c>
      <c r="D19" t="s">
        <v>611</v>
      </c>
      <c r="E19">
        <v>2786106</v>
      </c>
      <c r="F19">
        <v>2839666</v>
      </c>
      <c r="G19">
        <v>2893669</v>
      </c>
      <c r="H19">
        <v>2949926</v>
      </c>
      <c r="I19">
        <v>3010859</v>
      </c>
      <c r="J19">
        <v>3077876</v>
      </c>
      <c r="K19">
        <v>3152723</v>
      </c>
      <c r="L19">
        <v>3234023</v>
      </c>
      <c r="M19">
        <v>3316233</v>
      </c>
      <c r="N19">
        <v>3391753</v>
      </c>
      <c r="O19">
        <v>3455606</v>
      </c>
      <c r="P19">
        <v>3505391</v>
      </c>
      <c r="Q19">
        <v>3544047</v>
      </c>
      <c r="R19">
        <v>3578490</v>
      </c>
      <c r="S19">
        <v>3618585</v>
      </c>
      <c r="T19">
        <v>3671494</v>
      </c>
      <c r="U19">
        <v>3739659</v>
      </c>
      <c r="V19">
        <v>3821194</v>
      </c>
      <c r="W19">
        <v>3913768</v>
      </c>
      <c r="X19">
        <v>4013310</v>
      </c>
      <c r="Y19">
        <v>4116817</v>
      </c>
      <c r="Z19">
        <v>4223195</v>
      </c>
      <c r="AA19">
        <v>4333386</v>
      </c>
      <c r="AB19">
        <v>4448728</v>
      </c>
      <c r="AC19">
        <v>4571292</v>
      </c>
      <c r="AD19">
        <v>4702066</v>
      </c>
      <c r="AE19">
        <v>4841565</v>
      </c>
      <c r="AF19">
        <v>4987736</v>
      </c>
      <c r="AG19">
        <v>5135956</v>
      </c>
      <c r="AH19">
        <v>5280024</v>
      </c>
      <c r="AI19">
        <v>5415415</v>
      </c>
      <c r="AJ19">
        <v>5542048</v>
      </c>
      <c r="AK19">
        <v>5661139</v>
      </c>
      <c r="AL19">
        <v>5771398</v>
      </c>
      <c r="AM19">
        <v>5871607</v>
      </c>
      <c r="AN19">
        <v>5962058</v>
      </c>
      <c r="AO19">
        <v>6041112</v>
      </c>
      <c r="AP19">
        <v>6112097</v>
      </c>
      <c r="AQ19">
        <v>6186352</v>
      </c>
      <c r="AR19">
        <v>6278940</v>
      </c>
      <c r="AS19">
        <v>6400706</v>
      </c>
      <c r="AT19">
        <v>6555829</v>
      </c>
      <c r="AU19">
        <v>6741569</v>
      </c>
      <c r="AV19">
        <v>6953113</v>
      </c>
      <c r="AW19">
        <v>7182451</v>
      </c>
      <c r="AX19">
        <v>7423289</v>
      </c>
      <c r="AY19">
        <v>7675338</v>
      </c>
      <c r="AZ19">
        <v>7939573</v>
      </c>
      <c r="BA19">
        <v>8212264</v>
      </c>
      <c r="BB19">
        <v>8489031</v>
      </c>
      <c r="BC19">
        <v>8766930</v>
      </c>
      <c r="BD19">
        <v>9043508</v>
      </c>
      <c r="BE19">
        <v>9319710</v>
      </c>
      <c r="BF19">
        <v>9600186</v>
      </c>
      <c r="BG19">
        <v>9891790</v>
      </c>
      <c r="BH19">
        <v>10199270</v>
      </c>
      <c r="BI19">
        <v>10524117</v>
      </c>
    </row>
    <row r="20" spans="1:61" x14ac:dyDescent="0.3">
      <c r="A20" t="s">
        <v>92</v>
      </c>
      <c r="B20" t="s">
        <v>93</v>
      </c>
      <c r="C20" t="s">
        <v>610</v>
      </c>
      <c r="D20" t="s">
        <v>611</v>
      </c>
      <c r="E20">
        <v>9153489</v>
      </c>
      <c r="F20">
        <v>9183948</v>
      </c>
      <c r="G20">
        <v>9220578</v>
      </c>
      <c r="H20">
        <v>9289770</v>
      </c>
      <c r="I20">
        <v>9378113</v>
      </c>
      <c r="J20">
        <v>9463667</v>
      </c>
      <c r="K20">
        <v>9527807</v>
      </c>
      <c r="L20">
        <v>9580991</v>
      </c>
      <c r="M20">
        <v>9618756</v>
      </c>
      <c r="N20">
        <v>9646032</v>
      </c>
      <c r="O20">
        <v>9655549</v>
      </c>
      <c r="P20">
        <v>9673162</v>
      </c>
      <c r="Q20">
        <v>9711115</v>
      </c>
      <c r="R20">
        <v>9741720</v>
      </c>
      <c r="S20">
        <v>9772419</v>
      </c>
      <c r="T20">
        <v>9800700</v>
      </c>
      <c r="U20">
        <v>9818227</v>
      </c>
      <c r="V20">
        <v>9830358</v>
      </c>
      <c r="W20">
        <v>9839534</v>
      </c>
      <c r="X20">
        <v>9848382</v>
      </c>
      <c r="Y20">
        <v>9859242</v>
      </c>
      <c r="Z20">
        <v>9858982</v>
      </c>
      <c r="AA20">
        <v>9856303</v>
      </c>
      <c r="AB20">
        <v>9855520</v>
      </c>
      <c r="AC20">
        <v>9855372</v>
      </c>
      <c r="AD20">
        <v>9858308</v>
      </c>
      <c r="AE20">
        <v>9861823</v>
      </c>
      <c r="AF20">
        <v>9870234</v>
      </c>
      <c r="AG20">
        <v>9901664</v>
      </c>
      <c r="AH20">
        <v>9937697</v>
      </c>
      <c r="AI20">
        <v>9967379</v>
      </c>
      <c r="AJ20">
        <v>10004486</v>
      </c>
      <c r="AK20">
        <v>10045158</v>
      </c>
      <c r="AL20">
        <v>10084475</v>
      </c>
      <c r="AM20">
        <v>10115603</v>
      </c>
      <c r="AN20">
        <v>10136811</v>
      </c>
      <c r="AO20">
        <v>10156637</v>
      </c>
      <c r="AP20">
        <v>10181245</v>
      </c>
      <c r="AQ20">
        <v>10203008</v>
      </c>
      <c r="AR20">
        <v>10226419</v>
      </c>
      <c r="AS20">
        <v>10251250</v>
      </c>
      <c r="AT20">
        <v>10286570</v>
      </c>
      <c r="AU20">
        <v>10332785</v>
      </c>
      <c r="AV20">
        <v>10376133</v>
      </c>
      <c r="AW20">
        <v>10421137</v>
      </c>
      <c r="AX20">
        <v>10478617</v>
      </c>
      <c r="AY20">
        <v>10547958</v>
      </c>
      <c r="AZ20">
        <v>10625700</v>
      </c>
      <c r="BA20">
        <v>10709973</v>
      </c>
      <c r="BB20">
        <v>10796493</v>
      </c>
      <c r="BC20">
        <v>10895586</v>
      </c>
      <c r="BD20">
        <v>11047744</v>
      </c>
      <c r="BE20">
        <v>11128246</v>
      </c>
      <c r="BF20">
        <v>11182817</v>
      </c>
      <c r="BG20">
        <v>11209057</v>
      </c>
      <c r="BH20">
        <v>11274196</v>
      </c>
      <c r="BI20">
        <v>11348159</v>
      </c>
    </row>
    <row r="21" spans="1:61" x14ac:dyDescent="0.3">
      <c r="A21" t="s">
        <v>94</v>
      </c>
      <c r="B21" t="s">
        <v>95</v>
      </c>
      <c r="C21" t="s">
        <v>610</v>
      </c>
      <c r="D21" t="s">
        <v>611</v>
      </c>
      <c r="E21">
        <v>2431622</v>
      </c>
      <c r="F21">
        <v>2465867</v>
      </c>
      <c r="G21">
        <v>2502896</v>
      </c>
      <c r="H21">
        <v>2542859</v>
      </c>
      <c r="I21">
        <v>2585965</v>
      </c>
      <c r="J21">
        <v>2632356</v>
      </c>
      <c r="K21">
        <v>2682159</v>
      </c>
      <c r="L21">
        <v>2735307</v>
      </c>
      <c r="M21">
        <v>2791590</v>
      </c>
      <c r="N21">
        <v>2850661</v>
      </c>
      <c r="O21">
        <v>2912340</v>
      </c>
      <c r="P21">
        <v>2976572</v>
      </c>
      <c r="Q21">
        <v>3043567</v>
      </c>
      <c r="R21">
        <v>3113675</v>
      </c>
      <c r="S21">
        <v>3187412</v>
      </c>
      <c r="T21">
        <v>3265165</v>
      </c>
      <c r="U21">
        <v>3347173</v>
      </c>
      <c r="V21">
        <v>3433439</v>
      </c>
      <c r="W21">
        <v>3523938</v>
      </c>
      <c r="X21">
        <v>3618526</v>
      </c>
      <c r="Y21">
        <v>3717165</v>
      </c>
      <c r="Z21">
        <v>3820128</v>
      </c>
      <c r="AA21">
        <v>3927714</v>
      </c>
      <c r="AB21">
        <v>4039949</v>
      </c>
      <c r="AC21">
        <v>4156819</v>
      </c>
      <c r="AD21">
        <v>4278501</v>
      </c>
      <c r="AE21">
        <v>4404506</v>
      </c>
      <c r="AF21">
        <v>4535263</v>
      </c>
      <c r="AG21">
        <v>4672852</v>
      </c>
      <c r="AH21">
        <v>4820016</v>
      </c>
      <c r="AI21">
        <v>4978496</v>
      </c>
      <c r="AJ21">
        <v>5149499</v>
      </c>
      <c r="AK21">
        <v>5331803</v>
      </c>
      <c r="AL21">
        <v>5521763</v>
      </c>
      <c r="AM21">
        <v>5714220</v>
      </c>
      <c r="AN21">
        <v>5905558</v>
      </c>
      <c r="AO21">
        <v>6094259</v>
      </c>
      <c r="AP21">
        <v>6281639</v>
      </c>
      <c r="AQ21">
        <v>6470265</v>
      </c>
      <c r="AR21">
        <v>6664098</v>
      </c>
      <c r="AS21">
        <v>6865951</v>
      </c>
      <c r="AT21">
        <v>7076733</v>
      </c>
      <c r="AU21">
        <v>7295394</v>
      </c>
      <c r="AV21">
        <v>7520555</v>
      </c>
      <c r="AW21">
        <v>7750004</v>
      </c>
      <c r="AX21">
        <v>7982225</v>
      </c>
      <c r="AY21">
        <v>8216896</v>
      </c>
      <c r="AZ21">
        <v>8454791</v>
      </c>
      <c r="BA21">
        <v>8696916</v>
      </c>
      <c r="BB21">
        <v>8944706</v>
      </c>
      <c r="BC21">
        <v>9199259</v>
      </c>
      <c r="BD21">
        <v>9460802</v>
      </c>
      <c r="BE21">
        <v>9729160</v>
      </c>
      <c r="BF21">
        <v>10004451</v>
      </c>
      <c r="BG21">
        <v>10286712</v>
      </c>
      <c r="BH21">
        <v>10575952</v>
      </c>
      <c r="BI21">
        <v>10872298</v>
      </c>
    </row>
    <row r="22" spans="1:61" x14ac:dyDescent="0.3">
      <c r="A22" t="s">
        <v>96</v>
      </c>
      <c r="B22" t="s">
        <v>97</v>
      </c>
      <c r="C22" t="s">
        <v>610</v>
      </c>
      <c r="D22" t="s">
        <v>611</v>
      </c>
      <c r="E22">
        <v>4829288</v>
      </c>
      <c r="F22">
        <v>4894580</v>
      </c>
      <c r="G22">
        <v>4960326</v>
      </c>
      <c r="H22">
        <v>5027821</v>
      </c>
      <c r="I22">
        <v>5098890</v>
      </c>
      <c r="J22">
        <v>5174870</v>
      </c>
      <c r="K22">
        <v>5256363</v>
      </c>
      <c r="L22">
        <v>5343019</v>
      </c>
      <c r="M22">
        <v>5434041</v>
      </c>
      <c r="N22">
        <v>5528174</v>
      </c>
      <c r="O22">
        <v>5624600</v>
      </c>
      <c r="P22">
        <v>5723381</v>
      </c>
      <c r="Q22">
        <v>5825173</v>
      </c>
      <c r="R22">
        <v>5930483</v>
      </c>
      <c r="S22">
        <v>6040041</v>
      </c>
      <c r="T22">
        <v>6154545</v>
      </c>
      <c r="U22">
        <v>6274037</v>
      </c>
      <c r="V22">
        <v>6398935</v>
      </c>
      <c r="W22">
        <v>6530819</v>
      </c>
      <c r="X22">
        <v>6671656</v>
      </c>
      <c r="Y22">
        <v>6822843</v>
      </c>
      <c r="Z22">
        <v>6985160</v>
      </c>
      <c r="AA22">
        <v>7158255</v>
      </c>
      <c r="AB22">
        <v>7340905</v>
      </c>
      <c r="AC22">
        <v>7531242</v>
      </c>
      <c r="AD22">
        <v>7727907</v>
      </c>
      <c r="AE22">
        <v>7930694</v>
      </c>
      <c r="AF22">
        <v>8140073</v>
      </c>
      <c r="AG22">
        <v>8356305</v>
      </c>
      <c r="AH22">
        <v>8579823</v>
      </c>
      <c r="AI22">
        <v>8811034</v>
      </c>
      <c r="AJ22">
        <v>9050084</v>
      </c>
      <c r="AK22">
        <v>9297113</v>
      </c>
      <c r="AL22">
        <v>9552476</v>
      </c>
      <c r="AM22">
        <v>9816588</v>
      </c>
      <c r="AN22">
        <v>10089878</v>
      </c>
      <c r="AO22">
        <v>10372745</v>
      </c>
      <c r="AP22">
        <v>10665546</v>
      </c>
      <c r="AQ22">
        <v>10968724</v>
      </c>
      <c r="AR22">
        <v>11282701</v>
      </c>
      <c r="AS22">
        <v>11607942</v>
      </c>
      <c r="AT22">
        <v>11944587</v>
      </c>
      <c r="AU22">
        <v>12293100</v>
      </c>
      <c r="AV22">
        <v>12654621</v>
      </c>
      <c r="AW22">
        <v>13030569</v>
      </c>
      <c r="AX22">
        <v>13421930</v>
      </c>
      <c r="AY22">
        <v>13829177</v>
      </c>
      <c r="AZ22">
        <v>14252021</v>
      </c>
      <c r="BA22">
        <v>14689726</v>
      </c>
      <c r="BB22">
        <v>15141099</v>
      </c>
      <c r="BC22">
        <v>15605217</v>
      </c>
      <c r="BD22">
        <v>16081904</v>
      </c>
      <c r="BE22">
        <v>16571216</v>
      </c>
      <c r="BF22">
        <v>17072723</v>
      </c>
      <c r="BG22">
        <v>17585977</v>
      </c>
      <c r="BH22">
        <v>18110624</v>
      </c>
      <c r="BI22">
        <v>18646433</v>
      </c>
    </row>
    <row r="23" spans="1:61" x14ac:dyDescent="0.3">
      <c r="A23" t="s">
        <v>98</v>
      </c>
      <c r="B23" t="s">
        <v>99</v>
      </c>
      <c r="C23" t="s">
        <v>610</v>
      </c>
      <c r="D23" t="s">
        <v>611</v>
      </c>
      <c r="E23">
        <v>48199747</v>
      </c>
      <c r="F23">
        <v>49592802</v>
      </c>
      <c r="G23">
        <v>51030137</v>
      </c>
      <c r="H23">
        <v>52532417</v>
      </c>
      <c r="I23">
        <v>54129100</v>
      </c>
      <c r="J23">
        <v>55834038</v>
      </c>
      <c r="K23">
        <v>57672990</v>
      </c>
      <c r="L23">
        <v>59620669</v>
      </c>
      <c r="M23">
        <v>61579473</v>
      </c>
      <c r="N23">
        <v>63417394</v>
      </c>
      <c r="O23">
        <v>65047770</v>
      </c>
      <c r="P23">
        <v>66424744</v>
      </c>
      <c r="Q23">
        <v>67597470</v>
      </c>
      <c r="R23">
        <v>68691185</v>
      </c>
      <c r="S23">
        <v>69884420</v>
      </c>
      <c r="T23">
        <v>71305923</v>
      </c>
      <c r="U23">
        <v>72999136</v>
      </c>
      <c r="V23">
        <v>74925896</v>
      </c>
      <c r="W23">
        <v>77033846</v>
      </c>
      <c r="X23">
        <v>79236776</v>
      </c>
      <c r="Y23">
        <v>81470860</v>
      </c>
      <c r="Z23">
        <v>83721268</v>
      </c>
      <c r="AA23">
        <v>86007331</v>
      </c>
      <c r="AB23">
        <v>88338242</v>
      </c>
      <c r="AC23">
        <v>90732362</v>
      </c>
      <c r="AD23">
        <v>93199865</v>
      </c>
      <c r="AE23">
        <v>95742431</v>
      </c>
      <c r="AF23">
        <v>98343809</v>
      </c>
      <c r="AG23">
        <v>100975321</v>
      </c>
      <c r="AH23">
        <v>103599232</v>
      </c>
      <c r="AI23">
        <v>106188642</v>
      </c>
      <c r="AJ23">
        <v>108727432</v>
      </c>
      <c r="AK23">
        <v>111221938</v>
      </c>
      <c r="AL23">
        <v>113695139</v>
      </c>
      <c r="AM23">
        <v>116182267</v>
      </c>
      <c r="AN23">
        <v>118706871</v>
      </c>
      <c r="AO23">
        <v>121269645</v>
      </c>
      <c r="AP23">
        <v>123854640</v>
      </c>
      <c r="AQ23">
        <v>126447965</v>
      </c>
      <c r="AR23">
        <v>129029691</v>
      </c>
      <c r="AS23">
        <v>131581243</v>
      </c>
      <c r="AT23">
        <v>134107160</v>
      </c>
      <c r="AU23">
        <v>136600667</v>
      </c>
      <c r="AV23">
        <v>139019001</v>
      </c>
      <c r="AW23">
        <v>141307489</v>
      </c>
      <c r="AX23">
        <v>143431101</v>
      </c>
      <c r="AY23">
        <v>145368004</v>
      </c>
      <c r="AZ23">
        <v>147139191</v>
      </c>
      <c r="BA23">
        <v>148805814</v>
      </c>
      <c r="BB23">
        <v>150454708</v>
      </c>
      <c r="BC23">
        <v>152149102</v>
      </c>
      <c r="BD23">
        <v>153911916</v>
      </c>
      <c r="BE23">
        <v>155727053</v>
      </c>
      <c r="BF23">
        <v>157571292</v>
      </c>
      <c r="BG23">
        <v>159405279</v>
      </c>
      <c r="BH23">
        <v>161200886</v>
      </c>
      <c r="BI23">
        <v>162951560</v>
      </c>
    </row>
    <row r="24" spans="1:61" x14ac:dyDescent="0.3">
      <c r="A24" t="s">
        <v>100</v>
      </c>
      <c r="B24" t="s">
        <v>101</v>
      </c>
      <c r="C24" t="s">
        <v>610</v>
      </c>
      <c r="D24" t="s">
        <v>611</v>
      </c>
      <c r="E24">
        <v>7867374</v>
      </c>
      <c r="F24">
        <v>7943118</v>
      </c>
      <c r="G24">
        <v>8012946</v>
      </c>
      <c r="H24">
        <v>8078145</v>
      </c>
      <c r="I24">
        <v>8144340</v>
      </c>
      <c r="J24">
        <v>8204168</v>
      </c>
      <c r="K24">
        <v>8258057</v>
      </c>
      <c r="L24">
        <v>8310226</v>
      </c>
      <c r="M24">
        <v>8369603</v>
      </c>
      <c r="N24">
        <v>8434172</v>
      </c>
      <c r="O24">
        <v>8489574</v>
      </c>
      <c r="P24">
        <v>8536395</v>
      </c>
      <c r="Q24">
        <v>8576200</v>
      </c>
      <c r="R24">
        <v>8620967</v>
      </c>
      <c r="S24">
        <v>8678745</v>
      </c>
      <c r="T24">
        <v>8720742</v>
      </c>
      <c r="U24">
        <v>8758599</v>
      </c>
      <c r="V24">
        <v>8804183</v>
      </c>
      <c r="W24">
        <v>8814032</v>
      </c>
      <c r="X24">
        <v>8825940</v>
      </c>
      <c r="Y24">
        <v>8861535</v>
      </c>
      <c r="Z24">
        <v>8891117</v>
      </c>
      <c r="AA24">
        <v>8917457</v>
      </c>
      <c r="AB24">
        <v>8939738</v>
      </c>
      <c r="AC24">
        <v>8960679</v>
      </c>
      <c r="AD24">
        <v>8960547</v>
      </c>
      <c r="AE24">
        <v>8958171</v>
      </c>
      <c r="AF24">
        <v>8971359</v>
      </c>
      <c r="AG24">
        <v>8981446</v>
      </c>
      <c r="AH24">
        <v>8876972</v>
      </c>
      <c r="AI24">
        <v>8718289</v>
      </c>
      <c r="AJ24">
        <v>8632367</v>
      </c>
      <c r="AK24">
        <v>8540164</v>
      </c>
      <c r="AL24">
        <v>8472313</v>
      </c>
      <c r="AM24">
        <v>8443591</v>
      </c>
      <c r="AN24">
        <v>8406067</v>
      </c>
      <c r="AO24">
        <v>8362826</v>
      </c>
      <c r="AP24">
        <v>8312068</v>
      </c>
      <c r="AQ24">
        <v>8256786</v>
      </c>
      <c r="AR24">
        <v>8210624</v>
      </c>
      <c r="AS24">
        <v>8170172</v>
      </c>
      <c r="AT24">
        <v>8009142</v>
      </c>
      <c r="AU24">
        <v>7837161</v>
      </c>
      <c r="AV24">
        <v>7775327</v>
      </c>
      <c r="AW24">
        <v>7716860</v>
      </c>
      <c r="AX24">
        <v>7658972</v>
      </c>
      <c r="AY24">
        <v>7601022</v>
      </c>
      <c r="AZ24">
        <v>7545338</v>
      </c>
      <c r="BA24">
        <v>7492561</v>
      </c>
      <c r="BB24">
        <v>7444443</v>
      </c>
      <c r="BC24">
        <v>7395599</v>
      </c>
      <c r="BD24">
        <v>7348328</v>
      </c>
      <c r="BE24">
        <v>7305888</v>
      </c>
      <c r="BF24">
        <v>7265115</v>
      </c>
      <c r="BG24">
        <v>7223938</v>
      </c>
      <c r="BH24">
        <v>7177991</v>
      </c>
      <c r="BI24">
        <v>7127822</v>
      </c>
    </row>
    <row r="25" spans="1:61" x14ac:dyDescent="0.3">
      <c r="A25" t="s">
        <v>102</v>
      </c>
      <c r="B25" t="s">
        <v>103</v>
      </c>
      <c r="C25" t="s">
        <v>610</v>
      </c>
      <c r="D25" t="s">
        <v>611</v>
      </c>
      <c r="E25">
        <v>162427</v>
      </c>
      <c r="F25">
        <v>167894</v>
      </c>
      <c r="G25">
        <v>173144</v>
      </c>
      <c r="H25">
        <v>178140</v>
      </c>
      <c r="I25">
        <v>182887</v>
      </c>
      <c r="J25">
        <v>187431</v>
      </c>
      <c r="K25">
        <v>191780</v>
      </c>
      <c r="L25">
        <v>196063</v>
      </c>
      <c r="M25">
        <v>200653</v>
      </c>
      <c r="N25">
        <v>206043</v>
      </c>
      <c r="O25">
        <v>212605</v>
      </c>
      <c r="P25">
        <v>220312</v>
      </c>
      <c r="Q25">
        <v>229155</v>
      </c>
      <c r="R25">
        <v>239527</v>
      </c>
      <c r="S25">
        <v>251911</v>
      </c>
      <c r="T25">
        <v>266543</v>
      </c>
      <c r="U25">
        <v>283752</v>
      </c>
      <c r="V25">
        <v>303175</v>
      </c>
      <c r="W25">
        <v>323473</v>
      </c>
      <c r="X25">
        <v>342798</v>
      </c>
      <c r="Y25">
        <v>359888</v>
      </c>
      <c r="Z25">
        <v>374120</v>
      </c>
      <c r="AA25">
        <v>385950</v>
      </c>
      <c r="AB25">
        <v>396454</v>
      </c>
      <c r="AC25">
        <v>407227</v>
      </c>
      <c r="AD25">
        <v>419430</v>
      </c>
      <c r="AE25">
        <v>433482</v>
      </c>
      <c r="AF25">
        <v>448973</v>
      </c>
      <c r="AG25">
        <v>465202</v>
      </c>
      <c r="AH25">
        <v>481090</v>
      </c>
      <c r="AI25">
        <v>495931</v>
      </c>
      <c r="AJ25">
        <v>509765</v>
      </c>
      <c r="AK25">
        <v>523087</v>
      </c>
      <c r="AL25">
        <v>536213</v>
      </c>
      <c r="AM25">
        <v>549588</v>
      </c>
      <c r="AN25">
        <v>563699</v>
      </c>
      <c r="AO25">
        <v>578668</v>
      </c>
      <c r="AP25">
        <v>594930</v>
      </c>
      <c r="AQ25">
        <v>613702</v>
      </c>
      <c r="AR25">
        <v>636545</v>
      </c>
      <c r="AS25">
        <v>664614</v>
      </c>
      <c r="AT25">
        <v>697549</v>
      </c>
      <c r="AU25">
        <v>735148</v>
      </c>
      <c r="AV25">
        <v>778711</v>
      </c>
      <c r="AW25">
        <v>829848</v>
      </c>
      <c r="AX25">
        <v>889168</v>
      </c>
      <c r="AY25">
        <v>958414</v>
      </c>
      <c r="AZ25">
        <v>1035891</v>
      </c>
      <c r="BA25">
        <v>1114590</v>
      </c>
      <c r="BB25">
        <v>1185029</v>
      </c>
      <c r="BC25">
        <v>1240862</v>
      </c>
      <c r="BD25">
        <v>1278269</v>
      </c>
      <c r="BE25">
        <v>1300217</v>
      </c>
      <c r="BF25">
        <v>1315411</v>
      </c>
      <c r="BG25">
        <v>1336397</v>
      </c>
      <c r="BH25">
        <v>1371855</v>
      </c>
      <c r="BI25">
        <v>1425171</v>
      </c>
    </row>
    <row r="26" spans="1:61" x14ac:dyDescent="0.3">
      <c r="A26" t="s">
        <v>104</v>
      </c>
      <c r="B26" t="s">
        <v>105</v>
      </c>
      <c r="C26" t="s">
        <v>610</v>
      </c>
      <c r="D26" t="s">
        <v>611</v>
      </c>
      <c r="E26">
        <v>109528</v>
      </c>
      <c r="F26">
        <v>115108</v>
      </c>
      <c r="G26">
        <v>121083</v>
      </c>
      <c r="H26">
        <v>127333</v>
      </c>
      <c r="I26">
        <v>133698</v>
      </c>
      <c r="J26">
        <v>140054</v>
      </c>
      <c r="K26">
        <v>146366</v>
      </c>
      <c r="L26">
        <v>152609</v>
      </c>
      <c r="M26">
        <v>158627</v>
      </c>
      <c r="N26">
        <v>164248</v>
      </c>
      <c r="O26">
        <v>169354</v>
      </c>
      <c r="P26">
        <v>173863</v>
      </c>
      <c r="Q26">
        <v>177839</v>
      </c>
      <c r="R26">
        <v>181488</v>
      </c>
      <c r="S26">
        <v>185099</v>
      </c>
      <c r="T26">
        <v>188882</v>
      </c>
      <c r="U26">
        <v>192902</v>
      </c>
      <c r="V26">
        <v>197111</v>
      </c>
      <c r="W26">
        <v>201513</v>
      </c>
      <c r="X26">
        <v>206032</v>
      </c>
      <c r="Y26">
        <v>210661</v>
      </c>
      <c r="Z26">
        <v>215396</v>
      </c>
      <c r="AA26">
        <v>220275</v>
      </c>
      <c r="AB26">
        <v>225187</v>
      </c>
      <c r="AC26">
        <v>230015</v>
      </c>
      <c r="AD26">
        <v>234687</v>
      </c>
      <c r="AE26">
        <v>239131</v>
      </c>
      <c r="AF26">
        <v>243393</v>
      </c>
      <c r="AG26">
        <v>247579</v>
      </c>
      <c r="AH26">
        <v>251849</v>
      </c>
      <c r="AI26">
        <v>256336</v>
      </c>
      <c r="AJ26">
        <v>261116</v>
      </c>
      <c r="AK26">
        <v>266134</v>
      </c>
      <c r="AL26">
        <v>271165</v>
      </c>
      <c r="AM26">
        <v>275895</v>
      </c>
      <c r="AN26">
        <v>280150</v>
      </c>
      <c r="AO26">
        <v>283790</v>
      </c>
      <c r="AP26">
        <v>286970</v>
      </c>
      <c r="AQ26">
        <v>290060</v>
      </c>
      <c r="AR26">
        <v>293572</v>
      </c>
      <c r="AS26">
        <v>297890</v>
      </c>
      <c r="AT26">
        <v>303135</v>
      </c>
      <c r="AU26">
        <v>309157</v>
      </c>
      <c r="AV26">
        <v>315746</v>
      </c>
      <c r="AW26">
        <v>322526</v>
      </c>
      <c r="AX26">
        <v>329249</v>
      </c>
      <c r="AY26">
        <v>335830</v>
      </c>
      <c r="AZ26">
        <v>342328</v>
      </c>
      <c r="BA26">
        <v>348676</v>
      </c>
      <c r="BB26">
        <v>354856</v>
      </c>
      <c r="BC26">
        <v>360832</v>
      </c>
      <c r="BD26">
        <v>366568</v>
      </c>
      <c r="BE26">
        <v>372039</v>
      </c>
      <c r="BF26">
        <v>377240</v>
      </c>
      <c r="BG26">
        <v>382169</v>
      </c>
      <c r="BH26">
        <v>386838</v>
      </c>
      <c r="BI26">
        <v>391232</v>
      </c>
    </row>
    <row r="27" spans="1:61" x14ac:dyDescent="0.3">
      <c r="A27" t="s">
        <v>106</v>
      </c>
      <c r="B27" t="s">
        <v>107</v>
      </c>
      <c r="C27" t="s">
        <v>610</v>
      </c>
      <c r="D27" t="s">
        <v>611</v>
      </c>
      <c r="E27">
        <v>3225668</v>
      </c>
      <c r="F27">
        <v>3288602</v>
      </c>
      <c r="G27">
        <v>3353226</v>
      </c>
      <c r="H27">
        <v>3417574</v>
      </c>
      <c r="I27">
        <v>3478995</v>
      </c>
      <c r="J27">
        <v>3535640</v>
      </c>
      <c r="K27">
        <v>3586634</v>
      </c>
      <c r="L27">
        <v>3632669</v>
      </c>
      <c r="M27">
        <v>3675452</v>
      </c>
      <c r="N27">
        <v>3717466</v>
      </c>
      <c r="O27">
        <v>3760527</v>
      </c>
      <c r="P27">
        <v>3805285</v>
      </c>
      <c r="Q27">
        <v>3851151</v>
      </c>
      <c r="R27">
        <v>3897255</v>
      </c>
      <c r="S27">
        <v>3942223</v>
      </c>
      <c r="T27">
        <v>3985103</v>
      </c>
      <c r="U27">
        <v>4025265</v>
      </c>
      <c r="V27">
        <v>4063191</v>
      </c>
      <c r="W27">
        <v>4100350</v>
      </c>
      <c r="X27">
        <v>4138819</v>
      </c>
      <c r="Y27">
        <v>4179855</v>
      </c>
      <c r="Z27">
        <v>4222511</v>
      </c>
      <c r="AA27">
        <v>4265310</v>
      </c>
      <c r="AB27">
        <v>4308106</v>
      </c>
      <c r="AC27">
        <v>4350746</v>
      </c>
      <c r="AD27">
        <v>4392130</v>
      </c>
      <c r="AE27">
        <v>4435504</v>
      </c>
      <c r="AF27">
        <v>4478519</v>
      </c>
      <c r="AG27">
        <v>4508056</v>
      </c>
      <c r="AH27">
        <v>4506653</v>
      </c>
      <c r="AI27">
        <v>4463422</v>
      </c>
      <c r="AJ27">
        <v>4371603</v>
      </c>
      <c r="AK27">
        <v>4239154</v>
      </c>
      <c r="AL27">
        <v>4087999</v>
      </c>
      <c r="AM27">
        <v>3948816</v>
      </c>
      <c r="AN27">
        <v>3843712</v>
      </c>
      <c r="AO27">
        <v>3780378</v>
      </c>
      <c r="AP27">
        <v>3752431</v>
      </c>
      <c r="AQ27">
        <v>3750485</v>
      </c>
      <c r="AR27">
        <v>3759118</v>
      </c>
      <c r="AS27">
        <v>3766706</v>
      </c>
      <c r="AT27">
        <v>3771284</v>
      </c>
      <c r="AU27">
        <v>3775807</v>
      </c>
      <c r="AV27">
        <v>3779247</v>
      </c>
      <c r="AW27">
        <v>3781287</v>
      </c>
      <c r="AX27">
        <v>3781530</v>
      </c>
      <c r="AY27">
        <v>3779468</v>
      </c>
      <c r="AZ27">
        <v>3774000</v>
      </c>
      <c r="BA27">
        <v>3763599</v>
      </c>
      <c r="BB27">
        <v>3746561</v>
      </c>
      <c r="BC27">
        <v>3722084</v>
      </c>
      <c r="BD27">
        <v>3688865</v>
      </c>
      <c r="BE27">
        <v>3648200</v>
      </c>
      <c r="BF27">
        <v>3604999</v>
      </c>
      <c r="BG27">
        <v>3566002</v>
      </c>
      <c r="BH27">
        <v>3535961</v>
      </c>
      <c r="BI27">
        <v>3516816</v>
      </c>
    </row>
    <row r="28" spans="1:61" x14ac:dyDescent="0.3">
      <c r="A28" t="s">
        <v>108</v>
      </c>
      <c r="B28" t="s">
        <v>109</v>
      </c>
      <c r="C28" t="s">
        <v>610</v>
      </c>
      <c r="D28" t="s">
        <v>611</v>
      </c>
      <c r="E28">
        <v>8198000</v>
      </c>
      <c r="F28">
        <v>8271216</v>
      </c>
      <c r="G28">
        <v>8351928</v>
      </c>
      <c r="H28">
        <v>8437232</v>
      </c>
      <c r="I28">
        <v>8524224</v>
      </c>
      <c r="J28">
        <v>8610000</v>
      </c>
      <c r="K28">
        <v>8696496</v>
      </c>
      <c r="L28">
        <v>8785648</v>
      </c>
      <c r="M28">
        <v>8874552</v>
      </c>
      <c r="N28">
        <v>8960304</v>
      </c>
      <c r="O28">
        <v>9040000</v>
      </c>
      <c r="P28">
        <v>9115576</v>
      </c>
      <c r="Q28">
        <v>9188968</v>
      </c>
      <c r="R28">
        <v>9257272</v>
      </c>
      <c r="S28">
        <v>9317584</v>
      </c>
      <c r="T28">
        <v>9367000</v>
      </c>
      <c r="U28">
        <v>9411000</v>
      </c>
      <c r="V28">
        <v>9463000</v>
      </c>
      <c r="W28">
        <v>9525000</v>
      </c>
      <c r="X28">
        <v>9584000</v>
      </c>
      <c r="Y28">
        <v>9643000</v>
      </c>
      <c r="Z28">
        <v>9710000</v>
      </c>
      <c r="AA28">
        <v>9776000</v>
      </c>
      <c r="AB28">
        <v>9843000</v>
      </c>
      <c r="AC28">
        <v>9910000</v>
      </c>
      <c r="AD28">
        <v>9975000</v>
      </c>
      <c r="AE28">
        <v>10043000</v>
      </c>
      <c r="AF28">
        <v>10111000</v>
      </c>
      <c r="AG28">
        <v>10140000</v>
      </c>
      <c r="AH28">
        <v>10170000</v>
      </c>
      <c r="AI28">
        <v>10189000</v>
      </c>
      <c r="AJ28">
        <v>10194000</v>
      </c>
      <c r="AK28">
        <v>10216000</v>
      </c>
      <c r="AL28">
        <v>10239000</v>
      </c>
      <c r="AM28">
        <v>10227000</v>
      </c>
      <c r="AN28">
        <v>10194000</v>
      </c>
      <c r="AO28">
        <v>10160000</v>
      </c>
      <c r="AP28">
        <v>10117000</v>
      </c>
      <c r="AQ28">
        <v>10069000</v>
      </c>
      <c r="AR28">
        <v>10026738</v>
      </c>
      <c r="AS28">
        <v>9979610</v>
      </c>
      <c r="AT28">
        <v>9928549</v>
      </c>
      <c r="AU28">
        <v>9865548</v>
      </c>
      <c r="AV28">
        <v>9796749</v>
      </c>
      <c r="AW28">
        <v>9730146</v>
      </c>
      <c r="AX28">
        <v>9663915</v>
      </c>
      <c r="AY28">
        <v>9604924</v>
      </c>
      <c r="AZ28">
        <v>9560953</v>
      </c>
      <c r="BA28">
        <v>9527985</v>
      </c>
      <c r="BB28">
        <v>9506765</v>
      </c>
      <c r="BC28">
        <v>9490583</v>
      </c>
      <c r="BD28">
        <v>9473172</v>
      </c>
      <c r="BE28">
        <v>9464495</v>
      </c>
      <c r="BF28">
        <v>9465997</v>
      </c>
      <c r="BG28">
        <v>9474511</v>
      </c>
      <c r="BH28">
        <v>9489616</v>
      </c>
      <c r="BI28">
        <v>9507120</v>
      </c>
    </row>
    <row r="29" spans="1:61" x14ac:dyDescent="0.3">
      <c r="A29" t="s">
        <v>110</v>
      </c>
      <c r="B29" t="s">
        <v>111</v>
      </c>
      <c r="C29" t="s">
        <v>610</v>
      </c>
      <c r="D29" t="s">
        <v>611</v>
      </c>
      <c r="E29">
        <v>92064</v>
      </c>
      <c r="F29">
        <v>94703</v>
      </c>
      <c r="G29">
        <v>97384</v>
      </c>
      <c r="H29">
        <v>100164</v>
      </c>
      <c r="I29">
        <v>103069</v>
      </c>
      <c r="J29">
        <v>106119</v>
      </c>
      <c r="K29">
        <v>109347</v>
      </c>
      <c r="L29">
        <v>112692</v>
      </c>
      <c r="M29">
        <v>116061</v>
      </c>
      <c r="N29">
        <v>119261</v>
      </c>
      <c r="O29">
        <v>122182</v>
      </c>
      <c r="P29">
        <v>124793</v>
      </c>
      <c r="Q29">
        <v>127150</v>
      </c>
      <c r="R29">
        <v>129294</v>
      </c>
      <c r="S29">
        <v>131307</v>
      </c>
      <c r="T29">
        <v>133260</v>
      </c>
      <c r="U29">
        <v>135147</v>
      </c>
      <c r="V29">
        <v>136989</v>
      </c>
      <c r="W29">
        <v>138965</v>
      </c>
      <c r="X29">
        <v>141305</v>
      </c>
      <c r="Y29">
        <v>144155</v>
      </c>
      <c r="Z29">
        <v>147566</v>
      </c>
      <c r="AA29">
        <v>151500</v>
      </c>
      <c r="AB29">
        <v>155822</v>
      </c>
      <c r="AC29">
        <v>160347</v>
      </c>
      <c r="AD29">
        <v>164921</v>
      </c>
      <c r="AE29">
        <v>169568</v>
      </c>
      <c r="AF29">
        <v>174320</v>
      </c>
      <c r="AG29">
        <v>179028</v>
      </c>
      <c r="AH29">
        <v>183469</v>
      </c>
      <c r="AI29">
        <v>187552</v>
      </c>
      <c r="AJ29">
        <v>191126</v>
      </c>
      <c r="AK29">
        <v>194317</v>
      </c>
      <c r="AL29">
        <v>197616</v>
      </c>
      <c r="AM29">
        <v>201674</v>
      </c>
      <c r="AN29">
        <v>206963</v>
      </c>
      <c r="AO29">
        <v>213676</v>
      </c>
      <c r="AP29">
        <v>221606</v>
      </c>
      <c r="AQ29">
        <v>230284</v>
      </c>
      <c r="AR29">
        <v>239026</v>
      </c>
      <c r="AS29">
        <v>247315</v>
      </c>
      <c r="AT29">
        <v>254984</v>
      </c>
      <c r="AU29">
        <v>262206</v>
      </c>
      <c r="AV29">
        <v>269130</v>
      </c>
      <c r="AW29">
        <v>276089</v>
      </c>
      <c r="AX29">
        <v>283277</v>
      </c>
      <c r="AY29">
        <v>290747</v>
      </c>
      <c r="AZ29">
        <v>298407</v>
      </c>
      <c r="BA29">
        <v>306165</v>
      </c>
      <c r="BB29">
        <v>313929</v>
      </c>
      <c r="BC29">
        <v>321608</v>
      </c>
      <c r="BD29">
        <v>329192</v>
      </c>
      <c r="BE29">
        <v>336701</v>
      </c>
      <c r="BF29">
        <v>344181</v>
      </c>
      <c r="BG29">
        <v>351694</v>
      </c>
      <c r="BH29">
        <v>359288</v>
      </c>
      <c r="BI29">
        <v>366954</v>
      </c>
    </row>
    <row r="30" spans="1:61" x14ac:dyDescent="0.3">
      <c r="A30" t="s">
        <v>112</v>
      </c>
      <c r="B30" t="s">
        <v>113</v>
      </c>
      <c r="C30" t="s">
        <v>610</v>
      </c>
      <c r="D30" t="s">
        <v>611</v>
      </c>
      <c r="E30">
        <v>44400</v>
      </c>
      <c r="F30">
        <v>45500</v>
      </c>
      <c r="G30">
        <v>46600</v>
      </c>
      <c r="H30">
        <v>47700</v>
      </c>
      <c r="I30">
        <v>48900</v>
      </c>
      <c r="J30">
        <v>50100</v>
      </c>
      <c r="K30">
        <v>51000</v>
      </c>
      <c r="L30">
        <v>52000</v>
      </c>
      <c r="M30">
        <v>53000</v>
      </c>
      <c r="N30">
        <v>54000</v>
      </c>
      <c r="O30">
        <v>55000</v>
      </c>
      <c r="P30">
        <v>54600</v>
      </c>
      <c r="Q30">
        <v>54200</v>
      </c>
      <c r="R30">
        <v>53800</v>
      </c>
      <c r="S30">
        <v>53400</v>
      </c>
      <c r="T30">
        <v>53000</v>
      </c>
      <c r="U30">
        <v>53200</v>
      </c>
      <c r="V30">
        <v>53400</v>
      </c>
      <c r="W30">
        <v>53600</v>
      </c>
      <c r="X30">
        <v>53800</v>
      </c>
      <c r="Y30">
        <v>54670</v>
      </c>
      <c r="Z30">
        <v>55050</v>
      </c>
      <c r="AA30">
        <v>55449</v>
      </c>
      <c r="AB30">
        <v>55930</v>
      </c>
      <c r="AC30">
        <v>56423</v>
      </c>
      <c r="AD30">
        <v>56898</v>
      </c>
      <c r="AE30">
        <v>57382</v>
      </c>
      <c r="AF30">
        <v>57849</v>
      </c>
      <c r="AG30">
        <v>58347</v>
      </c>
      <c r="AH30">
        <v>58841</v>
      </c>
      <c r="AI30">
        <v>59326</v>
      </c>
      <c r="AJ30">
        <v>59021</v>
      </c>
      <c r="AK30">
        <v>58595</v>
      </c>
      <c r="AL30">
        <v>58910</v>
      </c>
      <c r="AM30">
        <v>59320</v>
      </c>
      <c r="AN30">
        <v>59746</v>
      </c>
      <c r="AO30">
        <v>60129</v>
      </c>
      <c r="AP30">
        <v>60497</v>
      </c>
      <c r="AQ30">
        <v>60943</v>
      </c>
      <c r="AR30">
        <v>61285</v>
      </c>
      <c r="AS30">
        <v>61833</v>
      </c>
      <c r="AT30">
        <v>62504</v>
      </c>
      <c r="AU30">
        <v>62912</v>
      </c>
      <c r="AV30">
        <v>63325</v>
      </c>
      <c r="AW30">
        <v>63740</v>
      </c>
      <c r="AX30">
        <v>64154</v>
      </c>
      <c r="AY30">
        <v>64523</v>
      </c>
      <c r="AZ30">
        <v>64888</v>
      </c>
      <c r="BA30">
        <v>65273</v>
      </c>
      <c r="BB30">
        <v>65636</v>
      </c>
      <c r="BC30">
        <v>65124</v>
      </c>
      <c r="BD30">
        <v>64564</v>
      </c>
      <c r="BE30">
        <v>64798</v>
      </c>
      <c r="BF30">
        <v>65001</v>
      </c>
      <c r="BG30">
        <v>65139</v>
      </c>
      <c r="BH30">
        <v>65235</v>
      </c>
      <c r="BI30">
        <v>65331</v>
      </c>
    </row>
    <row r="31" spans="1:61" x14ac:dyDescent="0.3">
      <c r="A31" t="s">
        <v>114</v>
      </c>
      <c r="B31" t="s">
        <v>115</v>
      </c>
      <c r="C31" t="s">
        <v>610</v>
      </c>
      <c r="D31" t="s">
        <v>611</v>
      </c>
      <c r="E31">
        <v>3693449</v>
      </c>
      <c r="F31">
        <v>3764813</v>
      </c>
      <c r="G31">
        <v>3838097</v>
      </c>
      <c r="H31">
        <v>3913395</v>
      </c>
      <c r="I31">
        <v>3990857</v>
      </c>
      <c r="J31">
        <v>4070590</v>
      </c>
      <c r="K31">
        <v>4152668</v>
      </c>
      <c r="L31">
        <v>4237125</v>
      </c>
      <c r="M31">
        <v>4324064</v>
      </c>
      <c r="N31">
        <v>4413590</v>
      </c>
      <c r="O31">
        <v>4505778</v>
      </c>
      <c r="P31">
        <v>4600591</v>
      </c>
      <c r="Q31">
        <v>4698083</v>
      </c>
      <c r="R31">
        <v>4798509</v>
      </c>
      <c r="S31">
        <v>4902168</v>
      </c>
      <c r="T31">
        <v>5009257</v>
      </c>
      <c r="U31">
        <v>5119833</v>
      </c>
      <c r="V31">
        <v>5233677</v>
      </c>
      <c r="W31">
        <v>5350322</v>
      </c>
      <c r="X31">
        <v>5469123</v>
      </c>
      <c r="Y31">
        <v>5589575</v>
      </c>
      <c r="Z31">
        <v>5711599</v>
      </c>
      <c r="AA31">
        <v>5835182</v>
      </c>
      <c r="AB31">
        <v>5959960</v>
      </c>
      <c r="AC31">
        <v>6085496</v>
      </c>
      <c r="AD31">
        <v>6211550</v>
      </c>
      <c r="AE31">
        <v>6337893</v>
      </c>
      <c r="AF31">
        <v>6464732</v>
      </c>
      <c r="AG31">
        <v>6592787</v>
      </c>
      <c r="AH31">
        <v>6723046</v>
      </c>
      <c r="AI31">
        <v>6856244</v>
      </c>
      <c r="AJ31">
        <v>6992521</v>
      </c>
      <c r="AK31">
        <v>7131707</v>
      </c>
      <c r="AL31">
        <v>7273825</v>
      </c>
      <c r="AM31">
        <v>7418861</v>
      </c>
      <c r="AN31">
        <v>7566714</v>
      </c>
      <c r="AO31">
        <v>7717443</v>
      </c>
      <c r="AP31">
        <v>7870855</v>
      </c>
      <c r="AQ31">
        <v>8026254</v>
      </c>
      <c r="AR31">
        <v>8182712</v>
      </c>
      <c r="AS31">
        <v>8339512</v>
      </c>
      <c r="AT31">
        <v>8496375</v>
      </c>
      <c r="AU31">
        <v>8653345</v>
      </c>
      <c r="AV31">
        <v>8810420</v>
      </c>
      <c r="AW31">
        <v>8967741</v>
      </c>
      <c r="AX31">
        <v>9125409</v>
      </c>
      <c r="AY31">
        <v>9283334</v>
      </c>
      <c r="AZ31">
        <v>9441444</v>
      </c>
      <c r="BA31">
        <v>9599855</v>
      </c>
      <c r="BB31">
        <v>9758748</v>
      </c>
      <c r="BC31">
        <v>9918242</v>
      </c>
      <c r="BD31">
        <v>10078343</v>
      </c>
      <c r="BE31">
        <v>10239004</v>
      </c>
      <c r="BF31">
        <v>10400264</v>
      </c>
      <c r="BG31">
        <v>10562159</v>
      </c>
      <c r="BH31">
        <v>10724705</v>
      </c>
      <c r="BI31">
        <v>10887882</v>
      </c>
    </row>
    <row r="32" spans="1:61" x14ac:dyDescent="0.3">
      <c r="A32" t="s">
        <v>116</v>
      </c>
      <c r="B32" t="s">
        <v>117</v>
      </c>
      <c r="C32" t="s">
        <v>610</v>
      </c>
      <c r="D32" t="s">
        <v>611</v>
      </c>
      <c r="E32">
        <v>72207554</v>
      </c>
      <c r="F32">
        <v>74351763</v>
      </c>
      <c r="G32">
        <v>76573248</v>
      </c>
      <c r="H32">
        <v>78854019</v>
      </c>
      <c r="I32">
        <v>81168654</v>
      </c>
      <c r="J32">
        <v>83498020</v>
      </c>
      <c r="K32">
        <v>85837799</v>
      </c>
      <c r="L32">
        <v>88191378</v>
      </c>
      <c r="M32">
        <v>90557064</v>
      </c>
      <c r="N32">
        <v>92935072</v>
      </c>
      <c r="O32">
        <v>95326793</v>
      </c>
      <c r="P32">
        <v>97728961</v>
      </c>
      <c r="Q32">
        <v>100143598</v>
      </c>
      <c r="R32">
        <v>102584278</v>
      </c>
      <c r="S32">
        <v>105069367</v>
      </c>
      <c r="T32">
        <v>107612100</v>
      </c>
      <c r="U32">
        <v>110213082</v>
      </c>
      <c r="V32">
        <v>112867867</v>
      </c>
      <c r="W32">
        <v>115577669</v>
      </c>
      <c r="X32">
        <v>118342626</v>
      </c>
      <c r="Y32">
        <v>121159761</v>
      </c>
      <c r="Z32">
        <v>124030908</v>
      </c>
      <c r="AA32">
        <v>126947365</v>
      </c>
      <c r="AB32">
        <v>129882321</v>
      </c>
      <c r="AC32">
        <v>132800684</v>
      </c>
      <c r="AD32">
        <v>135676281</v>
      </c>
      <c r="AE32">
        <v>138499464</v>
      </c>
      <c r="AF32">
        <v>141273488</v>
      </c>
      <c r="AG32">
        <v>144001542</v>
      </c>
      <c r="AH32">
        <v>146691981</v>
      </c>
      <c r="AI32">
        <v>149352145</v>
      </c>
      <c r="AJ32">
        <v>151976577</v>
      </c>
      <c r="AK32">
        <v>154564278</v>
      </c>
      <c r="AL32">
        <v>157132682</v>
      </c>
      <c r="AM32">
        <v>159705123</v>
      </c>
      <c r="AN32">
        <v>162296612</v>
      </c>
      <c r="AO32">
        <v>164913306</v>
      </c>
      <c r="AP32">
        <v>167545164</v>
      </c>
      <c r="AQ32">
        <v>170170640</v>
      </c>
      <c r="AR32">
        <v>172759243</v>
      </c>
      <c r="AS32">
        <v>175287587</v>
      </c>
      <c r="AT32">
        <v>177750670</v>
      </c>
      <c r="AU32">
        <v>180151021</v>
      </c>
      <c r="AV32">
        <v>182482149</v>
      </c>
      <c r="AW32">
        <v>184738458</v>
      </c>
      <c r="AX32">
        <v>186917361</v>
      </c>
      <c r="AY32">
        <v>189012412</v>
      </c>
      <c r="AZ32">
        <v>191026637</v>
      </c>
      <c r="BA32">
        <v>192979029</v>
      </c>
      <c r="BB32">
        <v>194895996</v>
      </c>
      <c r="BC32">
        <v>196796269</v>
      </c>
      <c r="BD32">
        <v>198686688</v>
      </c>
      <c r="BE32">
        <v>200560983</v>
      </c>
      <c r="BF32">
        <v>202408632</v>
      </c>
      <c r="BG32">
        <v>204213133</v>
      </c>
      <c r="BH32">
        <v>205962108</v>
      </c>
      <c r="BI32">
        <v>207652865</v>
      </c>
    </row>
    <row r="33" spans="1:61" x14ac:dyDescent="0.3">
      <c r="A33" t="s">
        <v>118</v>
      </c>
      <c r="B33" t="s">
        <v>119</v>
      </c>
      <c r="C33" t="s">
        <v>610</v>
      </c>
      <c r="D33" t="s">
        <v>611</v>
      </c>
      <c r="E33">
        <v>230939</v>
      </c>
      <c r="F33">
        <v>231678</v>
      </c>
      <c r="G33">
        <v>232586</v>
      </c>
      <c r="H33">
        <v>233587</v>
      </c>
      <c r="I33">
        <v>234547</v>
      </c>
      <c r="J33">
        <v>235374</v>
      </c>
      <c r="K33">
        <v>236044</v>
      </c>
      <c r="L33">
        <v>236621</v>
      </c>
      <c r="M33">
        <v>237199</v>
      </c>
      <c r="N33">
        <v>237913</v>
      </c>
      <c r="O33">
        <v>238848</v>
      </c>
      <c r="P33">
        <v>240035</v>
      </c>
      <c r="Q33">
        <v>241441</v>
      </c>
      <c r="R33">
        <v>242976</v>
      </c>
      <c r="S33">
        <v>244539</v>
      </c>
      <c r="T33">
        <v>246034</v>
      </c>
      <c r="U33">
        <v>247444</v>
      </c>
      <c r="V33">
        <v>248784</v>
      </c>
      <c r="W33">
        <v>250032</v>
      </c>
      <c r="X33">
        <v>251177</v>
      </c>
      <c r="Y33">
        <v>252194</v>
      </c>
      <c r="Z33">
        <v>253080</v>
      </c>
      <c r="AA33">
        <v>253841</v>
      </c>
      <c r="AB33">
        <v>254518</v>
      </c>
      <c r="AC33">
        <v>255193</v>
      </c>
      <c r="AD33">
        <v>255924</v>
      </c>
      <c r="AE33">
        <v>256736</v>
      </c>
      <c r="AF33">
        <v>257611</v>
      </c>
      <c r="AG33">
        <v>258527</v>
      </c>
      <c r="AH33">
        <v>259458</v>
      </c>
      <c r="AI33">
        <v>260374</v>
      </c>
      <c r="AJ33">
        <v>261275</v>
      </c>
      <c r="AK33">
        <v>262184</v>
      </c>
      <c r="AL33">
        <v>263089</v>
      </c>
      <c r="AM33">
        <v>264015</v>
      </c>
      <c r="AN33">
        <v>264959</v>
      </c>
      <c r="AO33">
        <v>265942</v>
      </c>
      <c r="AP33">
        <v>266945</v>
      </c>
      <c r="AQ33">
        <v>267950</v>
      </c>
      <c r="AR33">
        <v>268922</v>
      </c>
      <c r="AS33">
        <v>269847</v>
      </c>
      <c r="AT33">
        <v>270685</v>
      </c>
      <c r="AU33">
        <v>271478</v>
      </c>
      <c r="AV33">
        <v>272258</v>
      </c>
      <c r="AW33">
        <v>273091</v>
      </c>
      <c r="AX33">
        <v>274009</v>
      </c>
      <c r="AY33">
        <v>275039</v>
      </c>
      <c r="AZ33">
        <v>276150</v>
      </c>
      <c r="BA33">
        <v>277319</v>
      </c>
      <c r="BB33">
        <v>278470</v>
      </c>
      <c r="BC33">
        <v>279569</v>
      </c>
      <c r="BD33">
        <v>280601</v>
      </c>
      <c r="BE33">
        <v>281585</v>
      </c>
      <c r="BF33">
        <v>282509</v>
      </c>
      <c r="BG33">
        <v>283385</v>
      </c>
      <c r="BH33">
        <v>284217</v>
      </c>
      <c r="BI33">
        <v>284996</v>
      </c>
    </row>
    <row r="34" spans="1:61" x14ac:dyDescent="0.3">
      <c r="A34" t="s">
        <v>120</v>
      </c>
      <c r="B34" t="s">
        <v>121</v>
      </c>
      <c r="C34" t="s">
        <v>610</v>
      </c>
      <c r="D34" t="s">
        <v>611</v>
      </c>
      <c r="E34">
        <v>81745</v>
      </c>
      <c r="F34">
        <v>85596</v>
      </c>
      <c r="G34">
        <v>89516</v>
      </c>
      <c r="H34">
        <v>93576</v>
      </c>
      <c r="I34">
        <v>97848</v>
      </c>
      <c r="J34">
        <v>102425</v>
      </c>
      <c r="K34">
        <v>107316</v>
      </c>
      <c r="L34">
        <v>112494</v>
      </c>
      <c r="M34">
        <v>117950</v>
      </c>
      <c r="N34">
        <v>123653</v>
      </c>
      <c r="O34">
        <v>129583</v>
      </c>
      <c r="P34">
        <v>135726</v>
      </c>
      <c r="Q34">
        <v>142073</v>
      </c>
      <c r="R34">
        <v>148560</v>
      </c>
      <c r="S34">
        <v>155109</v>
      </c>
      <c r="T34">
        <v>161671</v>
      </c>
      <c r="U34">
        <v>168224</v>
      </c>
      <c r="V34">
        <v>174773</v>
      </c>
      <c r="W34">
        <v>181257</v>
      </c>
      <c r="X34">
        <v>187656</v>
      </c>
      <c r="Y34">
        <v>193949</v>
      </c>
      <c r="Z34">
        <v>200085</v>
      </c>
      <c r="AA34">
        <v>206128</v>
      </c>
      <c r="AB34">
        <v>212136</v>
      </c>
      <c r="AC34">
        <v>218227</v>
      </c>
      <c r="AD34">
        <v>224512</v>
      </c>
      <c r="AE34">
        <v>230972</v>
      </c>
      <c r="AF34">
        <v>237622</v>
      </c>
      <c r="AG34">
        <v>244458</v>
      </c>
      <c r="AH34">
        <v>251514</v>
      </c>
      <c r="AI34">
        <v>258785</v>
      </c>
      <c r="AJ34">
        <v>266274</v>
      </c>
      <c r="AK34">
        <v>273963</v>
      </c>
      <c r="AL34">
        <v>281751</v>
      </c>
      <c r="AM34">
        <v>289525</v>
      </c>
      <c r="AN34">
        <v>297192</v>
      </c>
      <c r="AO34">
        <v>304699</v>
      </c>
      <c r="AP34">
        <v>312038</v>
      </c>
      <c r="AQ34">
        <v>319222</v>
      </c>
      <c r="AR34">
        <v>326289</v>
      </c>
      <c r="AS34">
        <v>333241</v>
      </c>
      <c r="AT34">
        <v>340117</v>
      </c>
      <c r="AU34">
        <v>346867</v>
      </c>
      <c r="AV34">
        <v>353389</v>
      </c>
      <c r="AW34">
        <v>359523</v>
      </c>
      <c r="AX34">
        <v>365158</v>
      </c>
      <c r="AY34">
        <v>370250</v>
      </c>
      <c r="AZ34">
        <v>374864</v>
      </c>
      <c r="BA34">
        <v>379252</v>
      </c>
      <c r="BB34">
        <v>383772</v>
      </c>
      <c r="BC34">
        <v>388662</v>
      </c>
      <c r="BD34">
        <v>394013</v>
      </c>
      <c r="BE34">
        <v>399748</v>
      </c>
      <c r="BF34">
        <v>405716</v>
      </c>
      <c r="BG34">
        <v>411704</v>
      </c>
      <c r="BH34">
        <v>417542</v>
      </c>
      <c r="BI34">
        <v>423196</v>
      </c>
    </row>
    <row r="35" spans="1:61" x14ac:dyDescent="0.3">
      <c r="A35" t="s">
        <v>122</v>
      </c>
      <c r="B35" t="s">
        <v>123</v>
      </c>
      <c r="C35" t="s">
        <v>610</v>
      </c>
      <c r="D35" t="s">
        <v>611</v>
      </c>
      <c r="E35">
        <v>223288</v>
      </c>
      <c r="F35">
        <v>228918</v>
      </c>
      <c r="G35">
        <v>234706</v>
      </c>
      <c r="H35">
        <v>240778</v>
      </c>
      <c r="I35">
        <v>247325</v>
      </c>
      <c r="J35">
        <v>254464</v>
      </c>
      <c r="K35">
        <v>262244</v>
      </c>
      <c r="L35">
        <v>270622</v>
      </c>
      <c r="M35">
        <v>279515</v>
      </c>
      <c r="N35">
        <v>288774</v>
      </c>
      <c r="O35">
        <v>298301</v>
      </c>
      <c r="P35">
        <v>308053</v>
      </c>
      <c r="Q35">
        <v>318045</v>
      </c>
      <c r="R35">
        <v>328312</v>
      </c>
      <c r="S35">
        <v>338943</v>
      </c>
      <c r="T35">
        <v>349982</v>
      </c>
      <c r="U35">
        <v>361455</v>
      </c>
      <c r="V35">
        <v>373324</v>
      </c>
      <c r="W35">
        <v>385384</v>
      </c>
      <c r="X35">
        <v>397390</v>
      </c>
      <c r="Y35">
        <v>409172</v>
      </c>
      <c r="Z35">
        <v>420380</v>
      </c>
      <c r="AA35">
        <v>431050</v>
      </c>
      <c r="AB35">
        <v>441847</v>
      </c>
      <c r="AC35">
        <v>453720</v>
      </c>
      <c r="AD35">
        <v>467178</v>
      </c>
      <c r="AE35">
        <v>482952</v>
      </c>
      <c r="AF35">
        <v>500437</v>
      </c>
      <c r="AG35">
        <v>517273</v>
      </c>
      <c r="AH35">
        <v>530257</v>
      </c>
      <c r="AI35">
        <v>537280</v>
      </c>
      <c r="AJ35">
        <v>537284</v>
      </c>
      <c r="AK35">
        <v>531525</v>
      </c>
      <c r="AL35">
        <v>523117</v>
      </c>
      <c r="AM35">
        <v>516503</v>
      </c>
      <c r="AN35">
        <v>514877</v>
      </c>
      <c r="AO35">
        <v>519282</v>
      </c>
      <c r="AP35">
        <v>528754</v>
      </c>
      <c r="AQ35">
        <v>542155</v>
      </c>
      <c r="AR35">
        <v>557543</v>
      </c>
      <c r="AS35">
        <v>573416</v>
      </c>
      <c r="AT35">
        <v>589600</v>
      </c>
      <c r="AU35">
        <v>606399</v>
      </c>
      <c r="AV35">
        <v>623434</v>
      </c>
      <c r="AW35">
        <v>640282</v>
      </c>
      <c r="AX35">
        <v>656639</v>
      </c>
      <c r="AY35">
        <v>672228</v>
      </c>
      <c r="AZ35">
        <v>686958</v>
      </c>
      <c r="BA35">
        <v>700950</v>
      </c>
      <c r="BB35">
        <v>714458</v>
      </c>
      <c r="BC35">
        <v>727641</v>
      </c>
      <c r="BD35">
        <v>740510</v>
      </c>
      <c r="BE35">
        <v>752967</v>
      </c>
      <c r="BF35">
        <v>764961</v>
      </c>
      <c r="BG35">
        <v>776448</v>
      </c>
      <c r="BH35">
        <v>787386</v>
      </c>
      <c r="BI35">
        <v>797765</v>
      </c>
    </row>
    <row r="36" spans="1:61" x14ac:dyDescent="0.3">
      <c r="A36" t="s">
        <v>124</v>
      </c>
      <c r="B36" t="s">
        <v>125</v>
      </c>
      <c r="C36" t="s">
        <v>610</v>
      </c>
      <c r="D36" t="s">
        <v>611</v>
      </c>
      <c r="E36">
        <v>524552</v>
      </c>
      <c r="F36">
        <v>537249</v>
      </c>
      <c r="G36">
        <v>550840</v>
      </c>
      <c r="H36">
        <v>565353</v>
      </c>
      <c r="I36">
        <v>580799</v>
      </c>
      <c r="J36">
        <v>597190</v>
      </c>
      <c r="K36">
        <v>614613</v>
      </c>
      <c r="L36">
        <v>633154</v>
      </c>
      <c r="M36">
        <v>652843</v>
      </c>
      <c r="N36">
        <v>673640</v>
      </c>
      <c r="O36">
        <v>695597</v>
      </c>
      <c r="P36">
        <v>718639</v>
      </c>
      <c r="Q36">
        <v>742835</v>
      </c>
      <c r="R36">
        <v>768512</v>
      </c>
      <c r="S36">
        <v>796095</v>
      </c>
      <c r="T36">
        <v>825840</v>
      </c>
      <c r="U36">
        <v>857855</v>
      </c>
      <c r="V36">
        <v>891926</v>
      </c>
      <c r="W36">
        <v>927585</v>
      </c>
      <c r="X36">
        <v>964166</v>
      </c>
      <c r="Y36">
        <v>1001158</v>
      </c>
      <c r="Z36">
        <v>1038397</v>
      </c>
      <c r="AA36">
        <v>1075889</v>
      </c>
      <c r="AB36">
        <v>1113539</v>
      </c>
      <c r="AC36">
        <v>1151292</v>
      </c>
      <c r="AD36">
        <v>1189114</v>
      </c>
      <c r="AE36">
        <v>1226810</v>
      </c>
      <c r="AF36">
        <v>1264314</v>
      </c>
      <c r="AG36">
        <v>1301818</v>
      </c>
      <c r="AH36">
        <v>1339624</v>
      </c>
      <c r="AI36">
        <v>1377912</v>
      </c>
      <c r="AJ36">
        <v>1416731</v>
      </c>
      <c r="AK36">
        <v>1455833</v>
      </c>
      <c r="AL36">
        <v>1494693</v>
      </c>
      <c r="AM36">
        <v>1532622</v>
      </c>
      <c r="AN36">
        <v>1569094</v>
      </c>
      <c r="AO36">
        <v>1604060</v>
      </c>
      <c r="AP36">
        <v>1637635</v>
      </c>
      <c r="AQ36">
        <v>1669625</v>
      </c>
      <c r="AR36">
        <v>1699862</v>
      </c>
      <c r="AS36">
        <v>1728340</v>
      </c>
      <c r="AT36">
        <v>1754935</v>
      </c>
      <c r="AU36">
        <v>1779953</v>
      </c>
      <c r="AV36">
        <v>1804339</v>
      </c>
      <c r="AW36">
        <v>1829330</v>
      </c>
      <c r="AX36">
        <v>1855852</v>
      </c>
      <c r="AY36">
        <v>1884238</v>
      </c>
      <c r="AZ36">
        <v>1914414</v>
      </c>
      <c r="BA36">
        <v>1946351</v>
      </c>
      <c r="BB36">
        <v>1979882</v>
      </c>
      <c r="BC36">
        <v>2014866</v>
      </c>
      <c r="BD36">
        <v>2051339</v>
      </c>
      <c r="BE36">
        <v>2089315</v>
      </c>
      <c r="BF36">
        <v>2128507</v>
      </c>
      <c r="BG36">
        <v>2168573</v>
      </c>
      <c r="BH36">
        <v>2209197</v>
      </c>
      <c r="BI36">
        <v>2250260</v>
      </c>
    </row>
    <row r="37" spans="1:61" x14ac:dyDescent="0.3">
      <c r="A37" t="s">
        <v>126</v>
      </c>
      <c r="B37" t="s">
        <v>127</v>
      </c>
      <c r="C37" t="s">
        <v>610</v>
      </c>
      <c r="D37" t="s">
        <v>611</v>
      </c>
      <c r="E37">
        <v>1503508</v>
      </c>
      <c r="F37">
        <v>1529227</v>
      </c>
      <c r="G37">
        <v>1556661</v>
      </c>
      <c r="H37">
        <v>1585763</v>
      </c>
      <c r="I37">
        <v>1616516</v>
      </c>
      <c r="J37">
        <v>1648833</v>
      </c>
      <c r="K37">
        <v>1682885</v>
      </c>
      <c r="L37">
        <v>1718603</v>
      </c>
      <c r="M37">
        <v>1755344</v>
      </c>
      <c r="N37">
        <v>1792220</v>
      </c>
      <c r="O37">
        <v>1828709</v>
      </c>
      <c r="P37">
        <v>1864598</v>
      </c>
      <c r="Q37">
        <v>1900317</v>
      </c>
      <c r="R37">
        <v>1936841</v>
      </c>
      <c r="S37">
        <v>1975521</v>
      </c>
      <c r="T37">
        <v>2017372</v>
      </c>
      <c r="U37">
        <v>2062405</v>
      </c>
      <c r="V37">
        <v>2110457</v>
      </c>
      <c r="W37">
        <v>2162249</v>
      </c>
      <c r="X37">
        <v>2218575</v>
      </c>
      <c r="Y37">
        <v>2279821</v>
      </c>
      <c r="Z37">
        <v>2346797</v>
      </c>
      <c r="AA37">
        <v>2418844</v>
      </c>
      <c r="AB37">
        <v>2493135</v>
      </c>
      <c r="AC37">
        <v>2565803</v>
      </c>
      <c r="AD37">
        <v>2634232</v>
      </c>
      <c r="AE37">
        <v>2696982</v>
      </c>
      <c r="AF37">
        <v>2755244</v>
      </c>
      <c r="AG37">
        <v>2812244</v>
      </c>
      <c r="AH37">
        <v>2872668</v>
      </c>
      <c r="AI37">
        <v>2939780</v>
      </c>
      <c r="AJ37">
        <v>3014624</v>
      </c>
      <c r="AK37">
        <v>3095807</v>
      </c>
      <c r="AL37">
        <v>3181222</v>
      </c>
      <c r="AM37">
        <v>3267670</v>
      </c>
      <c r="AN37">
        <v>3352767</v>
      </c>
      <c r="AO37">
        <v>3435821</v>
      </c>
      <c r="AP37">
        <v>3517309</v>
      </c>
      <c r="AQ37">
        <v>3597385</v>
      </c>
      <c r="AR37">
        <v>3676508</v>
      </c>
      <c r="AS37">
        <v>3754986</v>
      </c>
      <c r="AT37">
        <v>3832203</v>
      </c>
      <c r="AU37">
        <v>3907612</v>
      </c>
      <c r="AV37">
        <v>3981665</v>
      </c>
      <c r="AW37">
        <v>4055036</v>
      </c>
      <c r="AX37">
        <v>4127910</v>
      </c>
      <c r="AY37">
        <v>4201758</v>
      </c>
      <c r="AZ37">
        <v>4275800</v>
      </c>
      <c r="BA37">
        <v>4345386</v>
      </c>
      <c r="BB37">
        <v>4404230</v>
      </c>
      <c r="BC37">
        <v>4448525</v>
      </c>
      <c r="BD37">
        <v>4476153</v>
      </c>
      <c r="BE37">
        <v>4490416</v>
      </c>
      <c r="BF37">
        <v>4499653</v>
      </c>
      <c r="BG37">
        <v>4515392</v>
      </c>
      <c r="BH37">
        <v>4546100</v>
      </c>
      <c r="BI37">
        <v>4594621</v>
      </c>
    </row>
    <row r="38" spans="1:61" x14ac:dyDescent="0.3">
      <c r="A38" t="s">
        <v>128</v>
      </c>
      <c r="B38" t="s">
        <v>129</v>
      </c>
      <c r="C38" t="s">
        <v>610</v>
      </c>
      <c r="D38" t="s">
        <v>611</v>
      </c>
      <c r="E38">
        <v>17909009</v>
      </c>
      <c r="F38">
        <v>18271000</v>
      </c>
      <c r="G38">
        <v>18614000</v>
      </c>
      <c r="H38">
        <v>18964000</v>
      </c>
      <c r="I38">
        <v>19325000</v>
      </c>
      <c r="J38">
        <v>19678000</v>
      </c>
      <c r="K38">
        <v>20048000</v>
      </c>
      <c r="L38">
        <v>20412000</v>
      </c>
      <c r="M38">
        <v>20744000</v>
      </c>
      <c r="N38">
        <v>21028000</v>
      </c>
      <c r="O38">
        <v>21324000</v>
      </c>
      <c r="P38">
        <v>21645535</v>
      </c>
      <c r="Q38">
        <v>21993631</v>
      </c>
      <c r="R38">
        <v>22369408</v>
      </c>
      <c r="S38">
        <v>22774087</v>
      </c>
      <c r="T38">
        <v>23209000</v>
      </c>
      <c r="U38">
        <v>23518000</v>
      </c>
      <c r="V38">
        <v>23796000</v>
      </c>
      <c r="W38">
        <v>24036000</v>
      </c>
      <c r="X38">
        <v>24277000</v>
      </c>
      <c r="Y38">
        <v>24593000</v>
      </c>
      <c r="Z38">
        <v>24900000</v>
      </c>
      <c r="AA38">
        <v>25202000</v>
      </c>
      <c r="AB38">
        <v>25456000</v>
      </c>
      <c r="AC38">
        <v>25702000</v>
      </c>
      <c r="AD38">
        <v>25942000</v>
      </c>
      <c r="AE38">
        <v>26204000</v>
      </c>
      <c r="AF38">
        <v>26550000</v>
      </c>
      <c r="AG38">
        <v>26895000</v>
      </c>
      <c r="AH38">
        <v>27379000</v>
      </c>
      <c r="AI38">
        <v>27791000</v>
      </c>
      <c r="AJ38">
        <v>28171682</v>
      </c>
      <c r="AK38">
        <v>28519597</v>
      </c>
      <c r="AL38">
        <v>28833410</v>
      </c>
      <c r="AM38">
        <v>29111906</v>
      </c>
      <c r="AN38">
        <v>29354000</v>
      </c>
      <c r="AO38">
        <v>29671900</v>
      </c>
      <c r="AP38">
        <v>29987200</v>
      </c>
      <c r="AQ38">
        <v>30247900</v>
      </c>
      <c r="AR38">
        <v>30499200</v>
      </c>
      <c r="AS38">
        <v>30769700</v>
      </c>
      <c r="AT38">
        <v>31081900</v>
      </c>
      <c r="AU38">
        <v>31362000</v>
      </c>
      <c r="AV38">
        <v>31676000</v>
      </c>
      <c r="AW38">
        <v>31995000</v>
      </c>
      <c r="AX38">
        <v>32312000</v>
      </c>
      <c r="AY38">
        <v>32570505</v>
      </c>
      <c r="AZ38">
        <v>32887928</v>
      </c>
      <c r="BA38">
        <v>33245773</v>
      </c>
      <c r="BB38">
        <v>33628571</v>
      </c>
      <c r="BC38">
        <v>34005274</v>
      </c>
      <c r="BD38">
        <v>34342780</v>
      </c>
      <c r="BE38">
        <v>34750545</v>
      </c>
      <c r="BF38">
        <v>35155451</v>
      </c>
      <c r="BG38">
        <v>35544564</v>
      </c>
      <c r="BH38">
        <v>35848610</v>
      </c>
      <c r="BI38">
        <v>36286425</v>
      </c>
    </row>
    <row r="39" spans="1:61" x14ac:dyDescent="0.3">
      <c r="A39" t="s">
        <v>130</v>
      </c>
      <c r="B39" t="s">
        <v>131</v>
      </c>
      <c r="C39" t="s">
        <v>610</v>
      </c>
      <c r="D39" t="s">
        <v>611</v>
      </c>
      <c r="E39">
        <v>91401583</v>
      </c>
      <c r="F39">
        <v>92237118</v>
      </c>
      <c r="G39">
        <v>93014890</v>
      </c>
      <c r="H39">
        <v>93845749</v>
      </c>
      <c r="I39">
        <v>94722599</v>
      </c>
      <c r="J39">
        <v>95447065</v>
      </c>
      <c r="K39">
        <v>96148635</v>
      </c>
      <c r="L39">
        <v>97043587</v>
      </c>
      <c r="M39">
        <v>97882394</v>
      </c>
      <c r="N39">
        <v>98602140</v>
      </c>
      <c r="O39">
        <v>99133296</v>
      </c>
      <c r="P39">
        <v>99638983</v>
      </c>
      <c r="Q39">
        <v>100363597</v>
      </c>
      <c r="R39">
        <v>101120519</v>
      </c>
      <c r="S39">
        <v>101946256</v>
      </c>
      <c r="T39">
        <v>102862489</v>
      </c>
      <c r="U39">
        <v>103770134</v>
      </c>
      <c r="V39">
        <v>104589313</v>
      </c>
      <c r="W39">
        <v>105304312</v>
      </c>
      <c r="X39">
        <v>105924838</v>
      </c>
      <c r="Y39">
        <v>106564905</v>
      </c>
      <c r="Z39">
        <v>107187982</v>
      </c>
      <c r="AA39">
        <v>107770794</v>
      </c>
      <c r="AB39">
        <v>108326895</v>
      </c>
      <c r="AC39">
        <v>108853181</v>
      </c>
      <c r="AD39">
        <v>109360296</v>
      </c>
      <c r="AE39">
        <v>109847148</v>
      </c>
      <c r="AF39">
        <v>110296680</v>
      </c>
      <c r="AG39">
        <v>110688533</v>
      </c>
      <c r="AH39">
        <v>110801380</v>
      </c>
      <c r="AI39">
        <v>110745760</v>
      </c>
      <c r="AJ39">
        <v>110290445</v>
      </c>
      <c r="AK39">
        <v>110005636</v>
      </c>
      <c r="AL39">
        <v>110081461</v>
      </c>
      <c r="AM39">
        <v>110019570</v>
      </c>
      <c r="AN39">
        <v>109913216</v>
      </c>
      <c r="AO39">
        <v>109563097</v>
      </c>
      <c r="AP39">
        <v>109459093</v>
      </c>
      <c r="AQ39">
        <v>109207205</v>
      </c>
      <c r="AR39">
        <v>109102354</v>
      </c>
      <c r="AS39">
        <v>108405522</v>
      </c>
      <c r="AT39">
        <v>107800399</v>
      </c>
      <c r="AU39">
        <v>107097577</v>
      </c>
      <c r="AV39">
        <v>106760768</v>
      </c>
      <c r="AW39">
        <v>106466116</v>
      </c>
      <c r="AX39">
        <v>106173766</v>
      </c>
      <c r="AY39">
        <v>105901322</v>
      </c>
      <c r="AZ39">
        <v>105504531</v>
      </c>
      <c r="BA39">
        <v>105126686</v>
      </c>
      <c r="BB39">
        <v>104924372</v>
      </c>
      <c r="BC39">
        <v>104543801</v>
      </c>
      <c r="BD39">
        <v>104174038</v>
      </c>
      <c r="BE39">
        <v>103935318</v>
      </c>
      <c r="BF39">
        <v>103713726</v>
      </c>
      <c r="BG39">
        <v>103496179</v>
      </c>
      <c r="BH39">
        <v>103257751</v>
      </c>
      <c r="BI39">
        <v>102974082</v>
      </c>
    </row>
    <row r="40" spans="1:61" x14ac:dyDescent="0.3">
      <c r="A40" t="s">
        <v>132</v>
      </c>
      <c r="B40" t="s">
        <v>133</v>
      </c>
      <c r="C40" t="s">
        <v>610</v>
      </c>
      <c r="D40" t="s">
        <v>611</v>
      </c>
      <c r="E40">
        <v>5327827</v>
      </c>
      <c r="F40">
        <v>5434294</v>
      </c>
      <c r="G40">
        <v>5573815</v>
      </c>
      <c r="H40">
        <v>5694247</v>
      </c>
      <c r="I40">
        <v>5789228</v>
      </c>
      <c r="J40">
        <v>5856472</v>
      </c>
      <c r="K40">
        <v>5918002</v>
      </c>
      <c r="L40">
        <v>5991785</v>
      </c>
      <c r="M40">
        <v>6067714</v>
      </c>
      <c r="N40">
        <v>6136387</v>
      </c>
      <c r="O40">
        <v>6180877</v>
      </c>
      <c r="P40">
        <v>6213399</v>
      </c>
      <c r="Q40">
        <v>6260956</v>
      </c>
      <c r="R40">
        <v>6307347</v>
      </c>
      <c r="S40">
        <v>6341405</v>
      </c>
      <c r="T40">
        <v>6338632</v>
      </c>
      <c r="U40">
        <v>6302504</v>
      </c>
      <c r="V40">
        <v>6281174</v>
      </c>
      <c r="W40">
        <v>6281738</v>
      </c>
      <c r="X40">
        <v>6294365</v>
      </c>
      <c r="Y40">
        <v>6319408</v>
      </c>
      <c r="Z40">
        <v>6354074</v>
      </c>
      <c r="AA40">
        <v>6391309</v>
      </c>
      <c r="AB40">
        <v>6418773</v>
      </c>
      <c r="AC40">
        <v>6441865</v>
      </c>
      <c r="AD40">
        <v>6470365</v>
      </c>
      <c r="AE40">
        <v>6504124</v>
      </c>
      <c r="AF40">
        <v>6545106</v>
      </c>
      <c r="AG40">
        <v>6593386</v>
      </c>
      <c r="AH40">
        <v>6646912</v>
      </c>
      <c r="AI40">
        <v>6715519</v>
      </c>
      <c r="AJ40">
        <v>6799978</v>
      </c>
      <c r="AK40">
        <v>6875364</v>
      </c>
      <c r="AL40">
        <v>6938265</v>
      </c>
      <c r="AM40">
        <v>6993795</v>
      </c>
      <c r="AN40">
        <v>7040687</v>
      </c>
      <c r="AO40">
        <v>7071850</v>
      </c>
      <c r="AP40">
        <v>7088906</v>
      </c>
      <c r="AQ40">
        <v>7110001</v>
      </c>
      <c r="AR40">
        <v>7143991</v>
      </c>
      <c r="AS40">
        <v>7184250</v>
      </c>
      <c r="AT40">
        <v>7229854</v>
      </c>
      <c r="AU40">
        <v>7284753</v>
      </c>
      <c r="AV40">
        <v>7339001</v>
      </c>
      <c r="AW40">
        <v>7389625</v>
      </c>
      <c r="AX40">
        <v>7437115</v>
      </c>
      <c r="AY40">
        <v>7483934</v>
      </c>
      <c r="AZ40">
        <v>7551117</v>
      </c>
      <c r="BA40">
        <v>7647675</v>
      </c>
      <c r="BB40">
        <v>7743831</v>
      </c>
      <c r="BC40">
        <v>7824909</v>
      </c>
      <c r="BD40">
        <v>7912398</v>
      </c>
      <c r="BE40">
        <v>7996861</v>
      </c>
      <c r="BF40">
        <v>8089346</v>
      </c>
      <c r="BG40">
        <v>8188649</v>
      </c>
      <c r="BH40">
        <v>8282396</v>
      </c>
      <c r="BI40">
        <v>8372098</v>
      </c>
    </row>
    <row r="41" spans="1:61" x14ac:dyDescent="0.3">
      <c r="A41" t="s">
        <v>134</v>
      </c>
      <c r="B41" t="s">
        <v>135</v>
      </c>
      <c r="C41" t="s">
        <v>610</v>
      </c>
      <c r="D41" t="s">
        <v>611</v>
      </c>
      <c r="E41">
        <v>109420</v>
      </c>
      <c r="F41">
        <v>110399</v>
      </c>
      <c r="G41">
        <v>111457</v>
      </c>
      <c r="H41">
        <v>112595</v>
      </c>
      <c r="I41">
        <v>113773</v>
      </c>
      <c r="J41">
        <v>114995</v>
      </c>
      <c r="K41">
        <v>116227</v>
      </c>
      <c r="L41">
        <v>117474</v>
      </c>
      <c r="M41">
        <v>118726</v>
      </c>
      <c r="N41">
        <v>119972</v>
      </c>
      <c r="O41">
        <v>121197</v>
      </c>
      <c r="P41">
        <v>122413</v>
      </c>
      <c r="Q41">
        <v>123614</v>
      </c>
      <c r="R41">
        <v>124725</v>
      </c>
      <c r="S41">
        <v>125682</v>
      </c>
      <c r="T41">
        <v>126415</v>
      </c>
      <c r="U41">
        <v>126902</v>
      </c>
      <c r="V41">
        <v>127183</v>
      </c>
      <c r="W41">
        <v>127390</v>
      </c>
      <c r="X41">
        <v>127692</v>
      </c>
      <c r="Y41">
        <v>128212</v>
      </c>
      <c r="Z41">
        <v>128981</v>
      </c>
      <c r="AA41">
        <v>129979</v>
      </c>
      <c r="AB41">
        <v>131156</v>
      </c>
      <c r="AC41">
        <v>132453</v>
      </c>
      <c r="AD41">
        <v>133808</v>
      </c>
      <c r="AE41">
        <v>135230</v>
      </c>
      <c r="AF41">
        <v>136716</v>
      </c>
      <c r="AG41">
        <v>138187</v>
      </c>
      <c r="AH41">
        <v>139530</v>
      </c>
      <c r="AI41">
        <v>140671</v>
      </c>
      <c r="AJ41">
        <v>141568</v>
      </c>
      <c r="AK41">
        <v>142258</v>
      </c>
      <c r="AL41">
        <v>142819</v>
      </c>
      <c r="AM41">
        <v>143384</v>
      </c>
      <c r="AN41">
        <v>144046</v>
      </c>
      <c r="AO41">
        <v>144829</v>
      </c>
      <c r="AP41">
        <v>145715</v>
      </c>
      <c r="AQ41">
        <v>146671</v>
      </c>
      <c r="AR41">
        <v>147687</v>
      </c>
      <c r="AS41">
        <v>148725</v>
      </c>
      <c r="AT41">
        <v>149793</v>
      </c>
      <c r="AU41">
        <v>150901</v>
      </c>
      <c r="AV41">
        <v>152038</v>
      </c>
      <c r="AW41">
        <v>153170</v>
      </c>
      <c r="AX41">
        <v>154294</v>
      </c>
      <c r="AY41">
        <v>155411</v>
      </c>
      <c r="AZ41">
        <v>156513</v>
      </c>
      <c r="BA41">
        <v>157581</v>
      </c>
      <c r="BB41">
        <v>158603</v>
      </c>
      <c r="BC41">
        <v>159581</v>
      </c>
      <c r="BD41">
        <v>160497</v>
      </c>
      <c r="BE41">
        <v>161358</v>
      </c>
      <c r="BF41">
        <v>162180</v>
      </c>
      <c r="BG41">
        <v>162969</v>
      </c>
      <c r="BH41">
        <v>163758</v>
      </c>
      <c r="BI41">
        <v>164541</v>
      </c>
    </row>
    <row r="42" spans="1:61" x14ac:dyDescent="0.3">
      <c r="A42" t="s">
        <v>136</v>
      </c>
      <c r="B42" t="s">
        <v>137</v>
      </c>
      <c r="C42" t="s">
        <v>610</v>
      </c>
      <c r="D42" t="s">
        <v>611</v>
      </c>
      <c r="E42">
        <v>7716625</v>
      </c>
      <c r="F42">
        <v>7890156</v>
      </c>
      <c r="G42">
        <v>8067136</v>
      </c>
      <c r="H42">
        <v>8247415</v>
      </c>
      <c r="I42">
        <v>8430838</v>
      </c>
      <c r="J42">
        <v>8617077</v>
      </c>
      <c r="K42">
        <v>8806137</v>
      </c>
      <c r="L42">
        <v>8997325</v>
      </c>
      <c r="M42">
        <v>9188822</v>
      </c>
      <c r="N42">
        <v>9378243</v>
      </c>
      <c r="O42">
        <v>9563865</v>
      </c>
      <c r="P42">
        <v>9745189</v>
      </c>
      <c r="Q42">
        <v>9922558</v>
      </c>
      <c r="R42">
        <v>10096295</v>
      </c>
      <c r="S42">
        <v>10267056</v>
      </c>
      <c r="T42">
        <v>10435534</v>
      </c>
      <c r="U42">
        <v>10601836</v>
      </c>
      <c r="V42">
        <v>10766419</v>
      </c>
      <c r="W42">
        <v>10930783</v>
      </c>
      <c r="X42">
        <v>11096868</v>
      </c>
      <c r="Y42">
        <v>11266226</v>
      </c>
      <c r="Z42">
        <v>11439144</v>
      </c>
      <c r="AA42">
        <v>11615836</v>
      </c>
      <c r="AB42">
        <v>11797534</v>
      </c>
      <c r="AC42">
        <v>11985658</v>
      </c>
      <c r="AD42">
        <v>12181028</v>
      </c>
      <c r="AE42">
        <v>12384108</v>
      </c>
      <c r="AF42">
        <v>12594145</v>
      </c>
      <c r="AG42">
        <v>12809025</v>
      </c>
      <c r="AH42">
        <v>13025797</v>
      </c>
      <c r="AI42">
        <v>13242132</v>
      </c>
      <c r="AJ42">
        <v>13457244</v>
      </c>
      <c r="AK42">
        <v>13671033</v>
      </c>
      <c r="AL42">
        <v>13882668</v>
      </c>
      <c r="AM42">
        <v>14091389</v>
      </c>
      <c r="AN42">
        <v>14296613</v>
      </c>
      <c r="AO42">
        <v>14497826</v>
      </c>
      <c r="AP42">
        <v>14694835</v>
      </c>
      <c r="AQ42">
        <v>14887756</v>
      </c>
      <c r="AR42">
        <v>15076952</v>
      </c>
      <c r="AS42">
        <v>15262754</v>
      </c>
      <c r="AT42">
        <v>15444969</v>
      </c>
      <c r="AU42">
        <v>15623635</v>
      </c>
      <c r="AV42">
        <v>15799542</v>
      </c>
      <c r="AW42">
        <v>15973778</v>
      </c>
      <c r="AX42">
        <v>16147064</v>
      </c>
      <c r="AY42">
        <v>16319792</v>
      </c>
      <c r="AZ42">
        <v>16491687</v>
      </c>
      <c r="BA42">
        <v>16661942</v>
      </c>
      <c r="BB42">
        <v>16829442</v>
      </c>
      <c r="BC42">
        <v>16993354</v>
      </c>
      <c r="BD42">
        <v>17153357</v>
      </c>
      <c r="BE42">
        <v>17309746</v>
      </c>
      <c r="BF42">
        <v>17462982</v>
      </c>
      <c r="BG42">
        <v>17613798</v>
      </c>
      <c r="BH42">
        <v>17762681</v>
      </c>
      <c r="BI42">
        <v>17909754</v>
      </c>
    </row>
    <row r="43" spans="1:61" x14ac:dyDescent="0.3">
      <c r="A43" t="s">
        <v>138</v>
      </c>
      <c r="B43" t="s">
        <v>139</v>
      </c>
      <c r="C43" t="s">
        <v>610</v>
      </c>
      <c r="D43" t="s">
        <v>611</v>
      </c>
      <c r="E43">
        <v>667070000</v>
      </c>
      <c r="F43">
        <v>660330000</v>
      </c>
      <c r="G43">
        <v>665770000</v>
      </c>
      <c r="H43">
        <v>682335000</v>
      </c>
      <c r="I43">
        <v>698355000</v>
      </c>
      <c r="J43">
        <v>715185000</v>
      </c>
      <c r="K43">
        <v>735400000</v>
      </c>
      <c r="L43">
        <v>754550000</v>
      </c>
      <c r="M43">
        <v>774510000</v>
      </c>
      <c r="N43">
        <v>796025000</v>
      </c>
      <c r="O43">
        <v>818315000</v>
      </c>
      <c r="P43">
        <v>841105000</v>
      </c>
      <c r="Q43">
        <v>862030000</v>
      </c>
      <c r="R43">
        <v>881940000</v>
      </c>
      <c r="S43">
        <v>900350000</v>
      </c>
      <c r="T43">
        <v>916395000</v>
      </c>
      <c r="U43">
        <v>930685000</v>
      </c>
      <c r="V43">
        <v>943455000</v>
      </c>
      <c r="W43">
        <v>956165000</v>
      </c>
      <c r="X43">
        <v>969005000</v>
      </c>
      <c r="Y43">
        <v>981235000</v>
      </c>
      <c r="Z43">
        <v>993885000</v>
      </c>
      <c r="AA43">
        <v>1008630000</v>
      </c>
      <c r="AB43">
        <v>1023310000</v>
      </c>
      <c r="AC43">
        <v>1036825000</v>
      </c>
      <c r="AD43">
        <v>1051040000</v>
      </c>
      <c r="AE43">
        <v>1066790000</v>
      </c>
      <c r="AF43">
        <v>1084035000</v>
      </c>
      <c r="AG43">
        <v>1101630000</v>
      </c>
      <c r="AH43">
        <v>1118650000</v>
      </c>
      <c r="AI43">
        <v>1135185000</v>
      </c>
      <c r="AJ43">
        <v>1150780000</v>
      </c>
      <c r="AK43">
        <v>1164970000</v>
      </c>
      <c r="AL43">
        <v>1178440000</v>
      </c>
      <c r="AM43">
        <v>1191835000</v>
      </c>
      <c r="AN43">
        <v>1204855000</v>
      </c>
      <c r="AO43">
        <v>1217550000</v>
      </c>
      <c r="AP43">
        <v>1230075000</v>
      </c>
      <c r="AQ43">
        <v>1241935000</v>
      </c>
      <c r="AR43">
        <v>1252735000</v>
      </c>
      <c r="AS43">
        <v>1262645000</v>
      </c>
      <c r="AT43">
        <v>1271850000</v>
      </c>
      <c r="AU43">
        <v>1280400000</v>
      </c>
      <c r="AV43">
        <v>1288400000</v>
      </c>
      <c r="AW43">
        <v>1296075000</v>
      </c>
      <c r="AX43">
        <v>1303720000</v>
      </c>
      <c r="AY43">
        <v>1311020000</v>
      </c>
      <c r="AZ43">
        <v>1317885000</v>
      </c>
      <c r="BA43">
        <v>1324655000</v>
      </c>
      <c r="BB43">
        <v>1331260000</v>
      </c>
      <c r="BC43">
        <v>1337705000</v>
      </c>
      <c r="BD43">
        <v>1344130000</v>
      </c>
      <c r="BE43">
        <v>1350695000</v>
      </c>
      <c r="BF43">
        <v>1357380000</v>
      </c>
      <c r="BG43">
        <v>1364270000</v>
      </c>
      <c r="BH43">
        <v>1371220000</v>
      </c>
      <c r="BI43">
        <v>1378665000</v>
      </c>
    </row>
    <row r="44" spans="1:61" x14ac:dyDescent="0.3">
      <c r="A44" t="s">
        <v>140</v>
      </c>
      <c r="B44" t="s">
        <v>141</v>
      </c>
      <c r="C44" t="s">
        <v>610</v>
      </c>
      <c r="D44" t="s">
        <v>611</v>
      </c>
      <c r="E44">
        <v>3558988</v>
      </c>
      <c r="F44">
        <v>3694205</v>
      </c>
      <c r="G44">
        <v>3841071</v>
      </c>
      <c r="H44">
        <v>3996941</v>
      </c>
      <c r="I44">
        <v>4157965</v>
      </c>
      <c r="J44">
        <v>4321791</v>
      </c>
      <c r="K44">
        <v>4487204</v>
      </c>
      <c r="L44">
        <v>4656353</v>
      </c>
      <c r="M44">
        <v>4834279</v>
      </c>
      <c r="N44">
        <v>5027971</v>
      </c>
      <c r="O44">
        <v>5242395</v>
      </c>
      <c r="P44">
        <v>5479338</v>
      </c>
      <c r="Q44">
        <v>5737281</v>
      </c>
      <c r="R44">
        <v>6013862</v>
      </c>
      <c r="S44">
        <v>6305287</v>
      </c>
      <c r="T44">
        <v>6608609</v>
      </c>
      <c r="U44">
        <v>6922982</v>
      </c>
      <c r="V44">
        <v>7248828</v>
      </c>
      <c r="W44">
        <v>7585914</v>
      </c>
      <c r="X44">
        <v>7934279</v>
      </c>
      <c r="Y44">
        <v>8293675</v>
      </c>
      <c r="Z44">
        <v>8664057</v>
      </c>
      <c r="AA44">
        <v>9044473</v>
      </c>
      <c r="AB44">
        <v>9432731</v>
      </c>
      <c r="AC44">
        <v>9826055</v>
      </c>
      <c r="AD44">
        <v>10222558</v>
      </c>
      <c r="AE44">
        <v>10620267</v>
      </c>
      <c r="AF44">
        <v>11019651</v>
      </c>
      <c r="AG44">
        <v>11424260</v>
      </c>
      <c r="AH44">
        <v>11839243</v>
      </c>
      <c r="AI44">
        <v>12267754</v>
      </c>
      <c r="AJ44">
        <v>12710008</v>
      </c>
      <c r="AK44">
        <v>13163019</v>
      </c>
      <c r="AL44">
        <v>13622731</v>
      </c>
      <c r="AM44">
        <v>14083611</v>
      </c>
      <c r="AN44">
        <v>14540820</v>
      </c>
      <c r="AO44">
        <v>14995249</v>
      </c>
      <c r="AP44">
        <v>15445986</v>
      </c>
      <c r="AQ44">
        <v>15884552</v>
      </c>
      <c r="AR44">
        <v>16300233</v>
      </c>
      <c r="AS44">
        <v>16686561</v>
      </c>
      <c r="AT44">
        <v>17040152</v>
      </c>
      <c r="AU44">
        <v>17366517</v>
      </c>
      <c r="AV44">
        <v>17679355</v>
      </c>
      <c r="AW44">
        <v>17997738</v>
      </c>
      <c r="AX44">
        <v>18336303</v>
      </c>
      <c r="AY44">
        <v>18699435</v>
      </c>
      <c r="AZ44">
        <v>19085941</v>
      </c>
      <c r="BA44">
        <v>19497986</v>
      </c>
      <c r="BB44">
        <v>19936366</v>
      </c>
      <c r="BC44">
        <v>20401331</v>
      </c>
      <c r="BD44">
        <v>20895311</v>
      </c>
      <c r="BE44">
        <v>21418603</v>
      </c>
      <c r="BF44">
        <v>21966312</v>
      </c>
      <c r="BG44">
        <v>22531350</v>
      </c>
      <c r="BH44">
        <v>23108472</v>
      </c>
      <c r="BI44">
        <v>23695919</v>
      </c>
    </row>
    <row r="45" spans="1:61" x14ac:dyDescent="0.3">
      <c r="A45" t="s">
        <v>142</v>
      </c>
      <c r="B45" t="s">
        <v>143</v>
      </c>
      <c r="C45" t="s">
        <v>610</v>
      </c>
      <c r="D45" t="s">
        <v>611</v>
      </c>
      <c r="E45">
        <v>5176268</v>
      </c>
      <c r="F45">
        <v>5285231</v>
      </c>
      <c r="G45">
        <v>5399922</v>
      </c>
      <c r="H45">
        <v>5520332</v>
      </c>
      <c r="I45">
        <v>5646316</v>
      </c>
      <c r="J45">
        <v>5777834</v>
      </c>
      <c r="K45">
        <v>5915123</v>
      </c>
      <c r="L45">
        <v>6058539</v>
      </c>
      <c r="M45">
        <v>6208282</v>
      </c>
      <c r="N45">
        <v>6364569</v>
      </c>
      <c r="O45">
        <v>6527635</v>
      </c>
      <c r="P45">
        <v>6697745</v>
      </c>
      <c r="Q45">
        <v>6875228</v>
      </c>
      <c r="R45">
        <v>7060603</v>
      </c>
      <c r="S45">
        <v>7254468</v>
      </c>
      <c r="T45">
        <v>7457362</v>
      </c>
      <c r="U45">
        <v>7669445</v>
      </c>
      <c r="V45">
        <v>7890969</v>
      </c>
      <c r="W45">
        <v>8122529</v>
      </c>
      <c r="X45">
        <v>8364835</v>
      </c>
      <c r="Y45">
        <v>8618354</v>
      </c>
      <c r="Z45">
        <v>8883016</v>
      </c>
      <c r="AA45">
        <v>9158566</v>
      </c>
      <c r="AB45">
        <v>9445003</v>
      </c>
      <c r="AC45">
        <v>9742263</v>
      </c>
      <c r="AD45">
        <v>10050023</v>
      </c>
      <c r="AE45">
        <v>10368300</v>
      </c>
      <c r="AF45">
        <v>10696274</v>
      </c>
      <c r="AG45">
        <v>11031817</v>
      </c>
      <c r="AH45">
        <v>11372160</v>
      </c>
      <c r="AI45">
        <v>11715218</v>
      </c>
      <c r="AJ45">
        <v>12060729</v>
      </c>
      <c r="AK45">
        <v>12408931</v>
      </c>
      <c r="AL45">
        <v>12758881</v>
      </c>
      <c r="AM45">
        <v>13109660</v>
      </c>
      <c r="AN45">
        <v>13460994</v>
      </c>
      <c r="AO45">
        <v>13812472</v>
      </c>
      <c r="AP45">
        <v>14165423</v>
      </c>
      <c r="AQ45">
        <v>14523570</v>
      </c>
      <c r="AR45">
        <v>14891891</v>
      </c>
      <c r="AS45">
        <v>15274234</v>
      </c>
      <c r="AT45">
        <v>15671927</v>
      </c>
      <c r="AU45">
        <v>16084886</v>
      </c>
      <c r="AV45">
        <v>16513822</v>
      </c>
      <c r="AW45">
        <v>16959081</v>
      </c>
      <c r="AX45">
        <v>17420795</v>
      </c>
      <c r="AY45">
        <v>17899562</v>
      </c>
      <c r="AZ45">
        <v>18395389</v>
      </c>
      <c r="BA45">
        <v>18907008</v>
      </c>
      <c r="BB45">
        <v>19432541</v>
      </c>
      <c r="BC45">
        <v>19970495</v>
      </c>
      <c r="BD45">
        <v>20520447</v>
      </c>
      <c r="BE45">
        <v>21082383</v>
      </c>
      <c r="BF45">
        <v>21655715</v>
      </c>
      <c r="BG45">
        <v>22239904</v>
      </c>
      <c r="BH45">
        <v>22834522</v>
      </c>
      <c r="BI45">
        <v>23439189</v>
      </c>
    </row>
    <row r="46" spans="1:61" x14ac:dyDescent="0.3">
      <c r="A46" t="s">
        <v>144</v>
      </c>
      <c r="B46" t="s">
        <v>145</v>
      </c>
      <c r="C46" t="s">
        <v>610</v>
      </c>
      <c r="D46" t="s">
        <v>611</v>
      </c>
      <c r="E46">
        <v>15248251</v>
      </c>
      <c r="F46">
        <v>15637733</v>
      </c>
      <c r="G46">
        <v>16041263</v>
      </c>
      <c r="H46">
        <v>16461930</v>
      </c>
      <c r="I46">
        <v>16903923</v>
      </c>
      <c r="J46">
        <v>17369883</v>
      </c>
      <c r="K46">
        <v>17861881</v>
      </c>
      <c r="L46">
        <v>18378214</v>
      </c>
      <c r="M46">
        <v>18913203</v>
      </c>
      <c r="N46">
        <v>19458904</v>
      </c>
      <c r="O46">
        <v>20009935</v>
      </c>
      <c r="P46">
        <v>20562865</v>
      </c>
      <c r="Q46">
        <v>21120140</v>
      </c>
      <c r="R46">
        <v>21689239</v>
      </c>
      <c r="S46">
        <v>22280923</v>
      </c>
      <c r="T46">
        <v>22902319</v>
      </c>
      <c r="U46">
        <v>23559071</v>
      </c>
      <c r="V46">
        <v>24247550</v>
      </c>
      <c r="W46">
        <v>24954655</v>
      </c>
      <c r="X46">
        <v>25661884</v>
      </c>
      <c r="Y46">
        <v>26357462</v>
      </c>
      <c r="Z46">
        <v>27039468</v>
      </c>
      <c r="AA46">
        <v>27717337</v>
      </c>
      <c r="AB46">
        <v>28404876</v>
      </c>
      <c r="AC46">
        <v>29121474</v>
      </c>
      <c r="AD46">
        <v>29883446</v>
      </c>
      <c r="AE46">
        <v>30685824</v>
      </c>
      <c r="AF46">
        <v>31529823</v>
      </c>
      <c r="AG46">
        <v>32444156</v>
      </c>
      <c r="AH46">
        <v>33465441</v>
      </c>
      <c r="AI46">
        <v>34614581</v>
      </c>
      <c r="AJ46">
        <v>35914825</v>
      </c>
      <c r="AK46">
        <v>37346147</v>
      </c>
      <c r="AL46">
        <v>38833595</v>
      </c>
      <c r="AM46">
        <v>40273701</v>
      </c>
      <c r="AN46">
        <v>41595744</v>
      </c>
      <c r="AO46">
        <v>42770544</v>
      </c>
      <c r="AP46">
        <v>43830146</v>
      </c>
      <c r="AQ46">
        <v>44840529</v>
      </c>
      <c r="AR46">
        <v>45898667</v>
      </c>
      <c r="AS46">
        <v>47076387</v>
      </c>
      <c r="AT46">
        <v>48394338</v>
      </c>
      <c r="AU46">
        <v>49835756</v>
      </c>
      <c r="AV46">
        <v>51390033</v>
      </c>
      <c r="AW46">
        <v>53034217</v>
      </c>
      <c r="AX46">
        <v>54751476</v>
      </c>
      <c r="AY46">
        <v>56543011</v>
      </c>
      <c r="AZ46">
        <v>58417562</v>
      </c>
      <c r="BA46">
        <v>60373608</v>
      </c>
      <c r="BB46">
        <v>62409435</v>
      </c>
      <c r="BC46">
        <v>64523263</v>
      </c>
      <c r="BD46">
        <v>66713597</v>
      </c>
      <c r="BE46">
        <v>68978682</v>
      </c>
      <c r="BF46">
        <v>71316033</v>
      </c>
      <c r="BG46">
        <v>73722860</v>
      </c>
      <c r="BH46">
        <v>76196619</v>
      </c>
      <c r="BI46">
        <v>78736153</v>
      </c>
    </row>
    <row r="47" spans="1:61" x14ac:dyDescent="0.3">
      <c r="A47" t="s">
        <v>146</v>
      </c>
      <c r="B47" t="s">
        <v>147</v>
      </c>
      <c r="C47" t="s">
        <v>610</v>
      </c>
      <c r="D47" t="s">
        <v>611</v>
      </c>
      <c r="E47">
        <v>1037220</v>
      </c>
      <c r="F47">
        <v>1064111</v>
      </c>
      <c r="G47">
        <v>1092292</v>
      </c>
      <c r="H47">
        <v>1121735</v>
      </c>
      <c r="I47">
        <v>1152412</v>
      </c>
      <c r="J47">
        <v>1184316</v>
      </c>
      <c r="K47">
        <v>1217391</v>
      </c>
      <c r="L47">
        <v>1251703</v>
      </c>
      <c r="M47">
        <v>1287516</v>
      </c>
      <c r="N47">
        <v>1325147</v>
      </c>
      <c r="O47">
        <v>1364812</v>
      </c>
      <c r="P47">
        <v>1406643</v>
      </c>
      <c r="Q47">
        <v>1450518</v>
      </c>
      <c r="R47">
        <v>1496047</v>
      </c>
      <c r="S47">
        <v>1542690</v>
      </c>
      <c r="T47">
        <v>1590039</v>
      </c>
      <c r="U47">
        <v>1637941</v>
      </c>
      <c r="V47">
        <v>1686524</v>
      </c>
      <c r="W47">
        <v>1736099</v>
      </c>
      <c r="X47">
        <v>1787129</v>
      </c>
      <c r="Y47">
        <v>1839935</v>
      </c>
      <c r="Z47">
        <v>1894676</v>
      </c>
      <c r="AA47">
        <v>1951195</v>
      </c>
      <c r="AB47">
        <v>2009165</v>
      </c>
      <c r="AC47">
        <v>2068132</v>
      </c>
      <c r="AD47">
        <v>2127770</v>
      </c>
      <c r="AE47">
        <v>2188046</v>
      </c>
      <c r="AF47">
        <v>2249146</v>
      </c>
      <c r="AG47">
        <v>2311348</v>
      </c>
      <c r="AH47">
        <v>2375008</v>
      </c>
      <c r="AI47">
        <v>2440457</v>
      </c>
      <c r="AJ47">
        <v>2507772</v>
      </c>
      <c r="AK47">
        <v>2577035</v>
      </c>
      <c r="AL47">
        <v>2648507</v>
      </c>
      <c r="AM47">
        <v>2722497</v>
      </c>
      <c r="AN47">
        <v>2799255</v>
      </c>
      <c r="AO47">
        <v>2879222</v>
      </c>
      <c r="AP47">
        <v>2962470</v>
      </c>
      <c r="AQ47">
        <v>3048453</v>
      </c>
      <c r="AR47">
        <v>3136344</v>
      </c>
      <c r="AS47">
        <v>3225727</v>
      </c>
      <c r="AT47">
        <v>3315806</v>
      </c>
      <c r="AU47">
        <v>3407180</v>
      </c>
      <c r="AV47">
        <v>3502519</v>
      </c>
      <c r="AW47">
        <v>3605439</v>
      </c>
      <c r="AX47">
        <v>3718243</v>
      </c>
      <c r="AY47">
        <v>3842365</v>
      </c>
      <c r="AZ47">
        <v>3976246</v>
      </c>
      <c r="BA47">
        <v>4115435</v>
      </c>
      <c r="BB47">
        <v>4253712</v>
      </c>
      <c r="BC47">
        <v>4386693</v>
      </c>
      <c r="BD47">
        <v>4512730</v>
      </c>
      <c r="BE47">
        <v>4633363</v>
      </c>
      <c r="BF47">
        <v>4751393</v>
      </c>
      <c r="BG47">
        <v>4871101</v>
      </c>
      <c r="BH47">
        <v>4995648</v>
      </c>
      <c r="BI47">
        <v>5125821</v>
      </c>
    </row>
    <row r="48" spans="1:61" x14ac:dyDescent="0.3">
      <c r="A48" t="s">
        <v>148</v>
      </c>
      <c r="B48" t="s">
        <v>149</v>
      </c>
      <c r="C48" t="s">
        <v>610</v>
      </c>
      <c r="D48" t="s">
        <v>611</v>
      </c>
      <c r="E48">
        <v>16480383</v>
      </c>
      <c r="F48">
        <v>16982315</v>
      </c>
      <c r="G48">
        <v>17500171</v>
      </c>
      <c r="H48">
        <v>18033550</v>
      </c>
      <c r="I48">
        <v>18581974</v>
      </c>
      <c r="J48">
        <v>19144223</v>
      </c>
      <c r="K48">
        <v>19721462</v>
      </c>
      <c r="L48">
        <v>20311371</v>
      </c>
      <c r="M48">
        <v>20905059</v>
      </c>
      <c r="N48">
        <v>21490945</v>
      </c>
      <c r="O48">
        <v>22061215</v>
      </c>
      <c r="P48">
        <v>22611986</v>
      </c>
      <c r="Q48">
        <v>23146803</v>
      </c>
      <c r="R48">
        <v>23674504</v>
      </c>
      <c r="S48">
        <v>24208021</v>
      </c>
      <c r="T48">
        <v>24756973</v>
      </c>
      <c r="U48">
        <v>25323406</v>
      </c>
      <c r="V48">
        <v>25905127</v>
      </c>
      <c r="W48">
        <v>26502166</v>
      </c>
      <c r="X48">
        <v>27113512</v>
      </c>
      <c r="Y48">
        <v>27737900</v>
      </c>
      <c r="Z48">
        <v>28375991</v>
      </c>
      <c r="AA48">
        <v>29027162</v>
      </c>
      <c r="AB48">
        <v>29687094</v>
      </c>
      <c r="AC48">
        <v>30350086</v>
      </c>
      <c r="AD48">
        <v>31011688</v>
      </c>
      <c r="AE48">
        <v>31669776</v>
      </c>
      <c r="AF48">
        <v>32324325</v>
      </c>
      <c r="AG48">
        <v>32975535</v>
      </c>
      <c r="AH48">
        <v>33624444</v>
      </c>
      <c r="AI48">
        <v>34271565</v>
      </c>
      <c r="AJ48">
        <v>34916766</v>
      </c>
      <c r="AK48">
        <v>35558682</v>
      </c>
      <c r="AL48">
        <v>36195168</v>
      </c>
      <c r="AM48">
        <v>36823537</v>
      </c>
      <c r="AN48">
        <v>37441977</v>
      </c>
      <c r="AO48">
        <v>38049038</v>
      </c>
      <c r="AP48">
        <v>38645411</v>
      </c>
      <c r="AQ48">
        <v>39234062</v>
      </c>
      <c r="AR48">
        <v>39819279</v>
      </c>
      <c r="AS48">
        <v>40403958</v>
      </c>
      <c r="AT48">
        <v>40988909</v>
      </c>
      <c r="AU48">
        <v>41572491</v>
      </c>
      <c r="AV48">
        <v>42152151</v>
      </c>
      <c r="AW48">
        <v>42724163</v>
      </c>
      <c r="AX48">
        <v>43285634</v>
      </c>
      <c r="AY48">
        <v>43835722</v>
      </c>
      <c r="AZ48">
        <v>44374572</v>
      </c>
      <c r="BA48">
        <v>44901544</v>
      </c>
      <c r="BB48">
        <v>45416181</v>
      </c>
      <c r="BC48">
        <v>45918097</v>
      </c>
      <c r="BD48">
        <v>46406646</v>
      </c>
      <c r="BE48">
        <v>46881475</v>
      </c>
      <c r="BF48">
        <v>47342981</v>
      </c>
      <c r="BG48">
        <v>47791911</v>
      </c>
      <c r="BH48">
        <v>48228697</v>
      </c>
      <c r="BI48">
        <v>48653419</v>
      </c>
    </row>
    <row r="49" spans="1:61" x14ac:dyDescent="0.3">
      <c r="A49" t="s">
        <v>150</v>
      </c>
      <c r="B49" t="s">
        <v>151</v>
      </c>
      <c r="C49" t="s">
        <v>610</v>
      </c>
      <c r="D49" t="s">
        <v>611</v>
      </c>
      <c r="E49">
        <v>191121</v>
      </c>
      <c r="F49">
        <v>194139</v>
      </c>
      <c r="G49">
        <v>197198</v>
      </c>
      <c r="H49">
        <v>200372</v>
      </c>
      <c r="I49">
        <v>203753</v>
      </c>
      <c r="J49">
        <v>207424</v>
      </c>
      <c r="K49">
        <v>211478</v>
      </c>
      <c r="L49">
        <v>215897</v>
      </c>
      <c r="M49">
        <v>220575</v>
      </c>
      <c r="N49">
        <v>225325</v>
      </c>
      <c r="O49">
        <v>230054</v>
      </c>
      <c r="P49">
        <v>234644</v>
      </c>
      <c r="Q49">
        <v>239235</v>
      </c>
      <c r="R49">
        <v>244208</v>
      </c>
      <c r="S49">
        <v>250104</v>
      </c>
      <c r="T49">
        <v>257290</v>
      </c>
      <c r="U49">
        <v>265953</v>
      </c>
      <c r="V49">
        <v>275900</v>
      </c>
      <c r="W49">
        <v>286634</v>
      </c>
      <c r="X49">
        <v>297447</v>
      </c>
      <c r="Y49">
        <v>307829</v>
      </c>
      <c r="Z49">
        <v>317606</v>
      </c>
      <c r="AA49">
        <v>326946</v>
      </c>
      <c r="AB49">
        <v>336096</v>
      </c>
      <c r="AC49">
        <v>345466</v>
      </c>
      <c r="AD49">
        <v>355337</v>
      </c>
      <c r="AE49">
        <v>365760</v>
      </c>
      <c r="AF49">
        <v>376654</v>
      </c>
      <c r="AG49">
        <v>387963</v>
      </c>
      <c r="AH49">
        <v>399632</v>
      </c>
      <c r="AI49">
        <v>411594</v>
      </c>
      <c r="AJ49">
        <v>423872</v>
      </c>
      <c r="AK49">
        <v>436448</v>
      </c>
      <c r="AL49">
        <v>449274</v>
      </c>
      <c r="AM49">
        <v>462277</v>
      </c>
      <c r="AN49">
        <v>475394</v>
      </c>
      <c r="AO49">
        <v>488627</v>
      </c>
      <c r="AP49">
        <v>501953</v>
      </c>
      <c r="AQ49">
        <v>515385</v>
      </c>
      <c r="AR49">
        <v>528848</v>
      </c>
      <c r="AS49">
        <v>542357</v>
      </c>
      <c r="AT49">
        <v>555888</v>
      </c>
      <c r="AU49">
        <v>569479</v>
      </c>
      <c r="AV49">
        <v>583211</v>
      </c>
      <c r="AW49">
        <v>597228</v>
      </c>
      <c r="AX49">
        <v>611627</v>
      </c>
      <c r="AY49">
        <v>626425</v>
      </c>
      <c r="AZ49">
        <v>641620</v>
      </c>
      <c r="BA49">
        <v>657229</v>
      </c>
      <c r="BB49">
        <v>673252</v>
      </c>
      <c r="BC49">
        <v>689692</v>
      </c>
      <c r="BD49">
        <v>706569</v>
      </c>
      <c r="BE49">
        <v>723868</v>
      </c>
      <c r="BF49">
        <v>741500</v>
      </c>
      <c r="BG49">
        <v>759385</v>
      </c>
      <c r="BH49">
        <v>777424</v>
      </c>
      <c r="BI49">
        <v>795601</v>
      </c>
    </row>
    <row r="50" spans="1:61" x14ac:dyDescent="0.3">
      <c r="A50" t="s">
        <v>152</v>
      </c>
      <c r="B50" t="s">
        <v>153</v>
      </c>
      <c r="C50" t="s">
        <v>610</v>
      </c>
      <c r="D50" t="s">
        <v>611</v>
      </c>
      <c r="E50">
        <v>202310</v>
      </c>
      <c r="F50">
        <v>205956</v>
      </c>
      <c r="G50">
        <v>210867</v>
      </c>
      <c r="H50">
        <v>216908</v>
      </c>
      <c r="I50">
        <v>223846</v>
      </c>
      <c r="J50">
        <v>231428</v>
      </c>
      <c r="K50">
        <v>239770</v>
      </c>
      <c r="L50">
        <v>248747</v>
      </c>
      <c r="M50">
        <v>257509</v>
      </c>
      <c r="N50">
        <v>264909</v>
      </c>
      <c r="O50">
        <v>270198</v>
      </c>
      <c r="P50">
        <v>272992</v>
      </c>
      <c r="Q50">
        <v>273651</v>
      </c>
      <c r="R50">
        <v>273005</v>
      </c>
      <c r="S50">
        <v>272292</v>
      </c>
      <c r="T50">
        <v>272423</v>
      </c>
      <c r="U50">
        <v>273652</v>
      </c>
      <c r="V50">
        <v>275767</v>
      </c>
      <c r="W50">
        <v>278739</v>
      </c>
      <c r="X50">
        <v>282415</v>
      </c>
      <c r="Y50">
        <v>286657</v>
      </c>
      <c r="Z50">
        <v>291602</v>
      </c>
      <c r="AA50">
        <v>297285</v>
      </c>
      <c r="AB50">
        <v>303368</v>
      </c>
      <c r="AC50">
        <v>309397</v>
      </c>
      <c r="AD50">
        <v>315069</v>
      </c>
      <c r="AE50">
        <v>320183</v>
      </c>
      <c r="AF50">
        <v>324893</v>
      </c>
      <c r="AG50">
        <v>329671</v>
      </c>
      <c r="AH50">
        <v>335184</v>
      </c>
      <c r="AI50">
        <v>341883</v>
      </c>
      <c r="AJ50">
        <v>349934</v>
      </c>
      <c r="AK50">
        <v>359090</v>
      </c>
      <c r="AL50">
        <v>369014</v>
      </c>
      <c r="AM50">
        <v>379156</v>
      </c>
      <c r="AN50">
        <v>389127</v>
      </c>
      <c r="AO50">
        <v>398773</v>
      </c>
      <c r="AP50">
        <v>408175</v>
      </c>
      <c r="AQ50">
        <v>417323</v>
      </c>
      <c r="AR50">
        <v>426285</v>
      </c>
      <c r="AS50">
        <v>435079</v>
      </c>
      <c r="AT50">
        <v>443716</v>
      </c>
      <c r="AU50">
        <v>452106</v>
      </c>
      <c r="AV50">
        <v>460147</v>
      </c>
      <c r="AW50">
        <v>467664</v>
      </c>
      <c r="AX50">
        <v>474567</v>
      </c>
      <c r="AY50">
        <v>480795</v>
      </c>
      <c r="AZ50">
        <v>486438</v>
      </c>
      <c r="BA50">
        <v>491723</v>
      </c>
      <c r="BB50">
        <v>496963</v>
      </c>
      <c r="BC50">
        <v>502384</v>
      </c>
      <c r="BD50">
        <v>508067</v>
      </c>
      <c r="BE50">
        <v>513979</v>
      </c>
      <c r="BF50">
        <v>520106</v>
      </c>
      <c r="BG50">
        <v>526437</v>
      </c>
      <c r="BH50">
        <v>532913</v>
      </c>
      <c r="BI50">
        <v>539560</v>
      </c>
    </row>
    <row r="51" spans="1:61" x14ac:dyDescent="0.3">
      <c r="A51" t="s">
        <v>154</v>
      </c>
      <c r="B51" t="s">
        <v>155</v>
      </c>
      <c r="C51" t="s">
        <v>610</v>
      </c>
      <c r="D51" t="s">
        <v>611</v>
      </c>
      <c r="E51">
        <v>1333040</v>
      </c>
      <c r="F51">
        <v>1381917</v>
      </c>
      <c r="G51">
        <v>1432585</v>
      </c>
      <c r="H51">
        <v>1484510</v>
      </c>
      <c r="I51">
        <v>1537041</v>
      </c>
      <c r="J51">
        <v>1589621</v>
      </c>
      <c r="K51">
        <v>1642186</v>
      </c>
      <c r="L51">
        <v>1694710</v>
      </c>
      <c r="M51">
        <v>1746869</v>
      </c>
      <c r="N51">
        <v>1798311</v>
      </c>
      <c r="O51">
        <v>1848866</v>
      </c>
      <c r="P51">
        <v>1898360</v>
      </c>
      <c r="Q51">
        <v>1947048</v>
      </c>
      <c r="R51">
        <v>1995743</v>
      </c>
      <c r="S51">
        <v>2045580</v>
      </c>
      <c r="T51">
        <v>2097407</v>
      </c>
      <c r="U51">
        <v>2151497</v>
      </c>
      <c r="V51">
        <v>2207725</v>
      </c>
      <c r="W51">
        <v>2266154</v>
      </c>
      <c r="X51">
        <v>2326704</v>
      </c>
      <c r="Y51">
        <v>2389310</v>
      </c>
      <c r="Z51">
        <v>2454129</v>
      </c>
      <c r="AA51">
        <v>2521168</v>
      </c>
      <c r="AB51">
        <v>2589930</v>
      </c>
      <c r="AC51">
        <v>2659781</v>
      </c>
      <c r="AD51">
        <v>2730233</v>
      </c>
      <c r="AE51">
        <v>2800986</v>
      </c>
      <c r="AF51">
        <v>2872211</v>
      </c>
      <c r="AG51">
        <v>2944557</v>
      </c>
      <c r="AH51">
        <v>3018955</v>
      </c>
      <c r="AI51">
        <v>3095995</v>
      </c>
      <c r="AJ51">
        <v>3175649</v>
      </c>
      <c r="AK51">
        <v>3257466</v>
      </c>
      <c r="AL51">
        <v>3341004</v>
      </c>
      <c r="AM51">
        <v>3425690</v>
      </c>
      <c r="AN51">
        <v>3510926</v>
      </c>
      <c r="AO51">
        <v>3596732</v>
      </c>
      <c r="AP51">
        <v>3682725</v>
      </c>
      <c r="AQ51">
        <v>3767373</v>
      </c>
      <c r="AR51">
        <v>3848723</v>
      </c>
      <c r="AS51">
        <v>3925443</v>
      </c>
      <c r="AT51">
        <v>3996798</v>
      </c>
      <c r="AU51">
        <v>4063204</v>
      </c>
      <c r="AV51">
        <v>4125971</v>
      </c>
      <c r="AW51">
        <v>4187038</v>
      </c>
      <c r="AX51">
        <v>4247841</v>
      </c>
      <c r="AY51">
        <v>4308794</v>
      </c>
      <c r="AZ51">
        <v>4369469</v>
      </c>
      <c r="BA51">
        <v>4429508</v>
      </c>
      <c r="BB51">
        <v>4488263</v>
      </c>
      <c r="BC51">
        <v>4545280</v>
      </c>
      <c r="BD51">
        <v>4600474</v>
      </c>
      <c r="BE51">
        <v>4654122</v>
      </c>
      <c r="BF51">
        <v>4706401</v>
      </c>
      <c r="BG51">
        <v>4757575</v>
      </c>
      <c r="BH51">
        <v>4807852</v>
      </c>
      <c r="BI51">
        <v>4857274</v>
      </c>
    </row>
    <row r="52" spans="1:61" x14ac:dyDescent="0.3">
      <c r="A52" t="s">
        <v>156</v>
      </c>
      <c r="B52" t="s">
        <v>157</v>
      </c>
      <c r="C52" t="s">
        <v>610</v>
      </c>
      <c r="D52" t="s">
        <v>611</v>
      </c>
      <c r="E52">
        <v>4198307</v>
      </c>
      <c r="F52">
        <v>4277802</v>
      </c>
      <c r="G52">
        <v>4357746</v>
      </c>
      <c r="H52">
        <v>4436804</v>
      </c>
      <c r="I52">
        <v>4513246</v>
      </c>
      <c r="J52">
        <v>4585777</v>
      </c>
      <c r="K52">
        <v>4653919</v>
      </c>
      <c r="L52">
        <v>4718167</v>
      </c>
      <c r="M52">
        <v>4779624</v>
      </c>
      <c r="N52">
        <v>4839881</v>
      </c>
      <c r="O52">
        <v>4900059</v>
      </c>
      <c r="P52">
        <v>4960647</v>
      </c>
      <c r="Q52">
        <v>5021359</v>
      </c>
      <c r="R52">
        <v>5082049</v>
      </c>
      <c r="S52">
        <v>5142246</v>
      </c>
      <c r="T52">
        <v>5201705</v>
      </c>
      <c r="U52">
        <v>5260062</v>
      </c>
      <c r="V52">
        <v>5317542</v>
      </c>
      <c r="W52">
        <v>5375393</v>
      </c>
      <c r="X52">
        <v>5435143</v>
      </c>
      <c r="Y52">
        <v>5497756</v>
      </c>
      <c r="Z52">
        <v>5564200</v>
      </c>
      <c r="AA52">
        <v>5633661</v>
      </c>
      <c r="AB52">
        <v>5702754</v>
      </c>
      <c r="AC52">
        <v>5766957</v>
      </c>
      <c r="AD52">
        <v>5823242</v>
      </c>
      <c r="AE52">
        <v>5870023</v>
      </c>
      <c r="AF52">
        <v>5908886</v>
      </c>
      <c r="AG52">
        <v>5943661</v>
      </c>
      <c r="AH52">
        <v>5979907</v>
      </c>
      <c r="AI52">
        <v>6021614</v>
      </c>
      <c r="AJ52">
        <v>6070204</v>
      </c>
      <c r="AK52">
        <v>6124265</v>
      </c>
      <c r="AL52">
        <v>6181538</v>
      </c>
      <c r="AM52">
        <v>6238576</v>
      </c>
      <c r="AN52">
        <v>6292827</v>
      </c>
      <c r="AO52">
        <v>6343683</v>
      </c>
      <c r="AP52">
        <v>6392040</v>
      </c>
      <c r="AQ52">
        <v>6438587</v>
      </c>
      <c r="AR52">
        <v>6484510</v>
      </c>
      <c r="AS52">
        <v>6530691</v>
      </c>
      <c r="AT52">
        <v>6577216</v>
      </c>
      <c r="AU52">
        <v>6623792</v>
      </c>
      <c r="AV52">
        <v>6670276</v>
      </c>
      <c r="AW52">
        <v>6716373</v>
      </c>
      <c r="AX52">
        <v>6761932</v>
      </c>
      <c r="AY52">
        <v>6806838</v>
      </c>
      <c r="AZ52">
        <v>6851221</v>
      </c>
      <c r="BA52">
        <v>6895315</v>
      </c>
      <c r="BB52">
        <v>6939534</v>
      </c>
      <c r="BC52">
        <v>6984096</v>
      </c>
      <c r="BD52">
        <v>7029022</v>
      </c>
      <c r="BE52">
        <v>7074129</v>
      </c>
      <c r="BF52">
        <v>7118888</v>
      </c>
      <c r="BG52">
        <v>7162679</v>
      </c>
      <c r="BH52">
        <v>7204948</v>
      </c>
      <c r="BI52">
        <v>7245472</v>
      </c>
    </row>
    <row r="53" spans="1:61" x14ac:dyDescent="0.3">
      <c r="A53" t="s">
        <v>158</v>
      </c>
      <c r="B53" t="s">
        <v>159</v>
      </c>
      <c r="C53" t="s">
        <v>610</v>
      </c>
      <c r="D53" t="s">
        <v>611</v>
      </c>
      <c r="E53">
        <v>7141135</v>
      </c>
      <c r="F53">
        <v>7289826</v>
      </c>
      <c r="G53">
        <v>7450402</v>
      </c>
      <c r="H53">
        <v>7618354</v>
      </c>
      <c r="I53">
        <v>7787146</v>
      </c>
      <c r="J53">
        <v>7951933</v>
      </c>
      <c r="K53">
        <v>8110430</v>
      </c>
      <c r="L53">
        <v>8263546</v>
      </c>
      <c r="M53">
        <v>8413327</v>
      </c>
      <c r="N53">
        <v>8563193</v>
      </c>
      <c r="O53">
        <v>8715123</v>
      </c>
      <c r="P53">
        <v>8869961</v>
      </c>
      <c r="Q53">
        <v>9025300</v>
      </c>
      <c r="R53">
        <v>9176052</v>
      </c>
      <c r="S53">
        <v>9315373</v>
      </c>
      <c r="T53">
        <v>9438442</v>
      </c>
      <c r="U53">
        <v>9544271</v>
      </c>
      <c r="V53">
        <v>9634680</v>
      </c>
      <c r="W53">
        <v>9711392</v>
      </c>
      <c r="X53">
        <v>9777290</v>
      </c>
      <c r="Y53">
        <v>9835177</v>
      </c>
      <c r="Z53">
        <v>9884213</v>
      </c>
      <c r="AA53">
        <v>9925623</v>
      </c>
      <c r="AB53">
        <v>9966733</v>
      </c>
      <c r="AC53">
        <v>10017059</v>
      </c>
      <c r="AD53">
        <v>10082989</v>
      </c>
      <c r="AE53">
        <v>10168087</v>
      </c>
      <c r="AF53">
        <v>10269567</v>
      </c>
      <c r="AG53">
        <v>10379548</v>
      </c>
      <c r="AH53">
        <v>10486509</v>
      </c>
      <c r="AI53">
        <v>10582081</v>
      </c>
      <c r="AJ53">
        <v>10663585</v>
      </c>
      <c r="AK53">
        <v>10733363</v>
      </c>
      <c r="AL53">
        <v>10794135</v>
      </c>
      <c r="AM53">
        <v>10850585</v>
      </c>
      <c r="AN53">
        <v>10906043</v>
      </c>
      <c r="AO53">
        <v>10961012</v>
      </c>
      <c r="AP53">
        <v>11013983</v>
      </c>
      <c r="AQ53">
        <v>11064097</v>
      </c>
      <c r="AR53">
        <v>11110004</v>
      </c>
      <c r="AS53">
        <v>11150736</v>
      </c>
      <c r="AT53">
        <v>11186542</v>
      </c>
      <c r="AU53">
        <v>11217998</v>
      </c>
      <c r="AV53">
        <v>11244885</v>
      </c>
      <c r="AW53">
        <v>11266941</v>
      </c>
      <c r="AX53">
        <v>11284253</v>
      </c>
      <c r="AY53">
        <v>11296233</v>
      </c>
      <c r="AZ53">
        <v>11303687</v>
      </c>
      <c r="BA53">
        <v>11309754</v>
      </c>
      <c r="BB53">
        <v>11318602</v>
      </c>
      <c r="BC53">
        <v>11333051</v>
      </c>
      <c r="BD53">
        <v>11354651</v>
      </c>
      <c r="BE53">
        <v>11382146</v>
      </c>
      <c r="BF53">
        <v>11412167</v>
      </c>
      <c r="BG53">
        <v>11439767</v>
      </c>
      <c r="BH53">
        <v>11461432</v>
      </c>
      <c r="BI53">
        <v>11475982</v>
      </c>
    </row>
    <row r="54" spans="1:61" x14ac:dyDescent="0.3">
      <c r="A54" t="s">
        <v>160</v>
      </c>
      <c r="B54" t="s">
        <v>161</v>
      </c>
      <c r="C54" t="s">
        <v>610</v>
      </c>
      <c r="D54" t="s">
        <v>611</v>
      </c>
      <c r="E54">
        <v>124826</v>
      </c>
      <c r="F54">
        <v>126125</v>
      </c>
      <c r="G54">
        <v>128414</v>
      </c>
      <c r="H54">
        <v>130860</v>
      </c>
      <c r="I54">
        <v>133148</v>
      </c>
      <c r="J54">
        <v>135266</v>
      </c>
      <c r="K54">
        <v>136682</v>
      </c>
      <c r="L54">
        <v>138140</v>
      </c>
      <c r="M54">
        <v>140298</v>
      </c>
      <c r="N54">
        <v>142581</v>
      </c>
      <c r="O54">
        <v>144739</v>
      </c>
      <c r="P54">
        <v>147389</v>
      </c>
      <c r="Q54">
        <v>147710</v>
      </c>
      <c r="R54">
        <v>146912</v>
      </c>
      <c r="S54">
        <v>148351</v>
      </c>
      <c r="T54">
        <v>149129</v>
      </c>
      <c r="U54">
        <v>149399</v>
      </c>
      <c r="V54">
        <v>149459</v>
      </c>
      <c r="W54">
        <v>148341</v>
      </c>
      <c r="X54">
        <v>147851</v>
      </c>
      <c r="Y54">
        <v>148041</v>
      </c>
      <c r="Z54">
        <v>148629</v>
      </c>
      <c r="AA54">
        <v>150101</v>
      </c>
      <c r="AB54">
        <v>151159</v>
      </c>
      <c r="AC54">
        <v>151940</v>
      </c>
      <c r="AD54">
        <v>152711</v>
      </c>
      <c r="AE54">
        <v>152662</v>
      </c>
      <c r="AF54">
        <v>151456</v>
      </c>
      <c r="AG54">
        <v>149254</v>
      </c>
      <c r="AH54">
        <v>146937</v>
      </c>
      <c r="AI54">
        <v>145400</v>
      </c>
      <c r="AJ54">
        <v>144403</v>
      </c>
      <c r="AK54">
        <v>143912</v>
      </c>
      <c r="AL54">
        <v>144299</v>
      </c>
      <c r="AM54">
        <v>144630</v>
      </c>
      <c r="AN54">
        <v>145139</v>
      </c>
      <c r="AO54">
        <v>146306</v>
      </c>
      <c r="AP54">
        <v>146956</v>
      </c>
      <c r="AQ54">
        <v>144472</v>
      </c>
      <c r="AR54">
        <v>139428</v>
      </c>
      <c r="AS54">
        <v>133860</v>
      </c>
      <c r="AT54">
        <v>129047</v>
      </c>
      <c r="AU54">
        <v>129205</v>
      </c>
      <c r="AV54">
        <v>131897</v>
      </c>
      <c r="AW54">
        <v>134192</v>
      </c>
      <c r="AX54">
        <v>137658</v>
      </c>
      <c r="AY54">
        <v>141239</v>
      </c>
      <c r="AZ54">
        <v>144056</v>
      </c>
      <c r="BA54">
        <v>145880</v>
      </c>
      <c r="BB54">
        <v>146833</v>
      </c>
      <c r="BC54">
        <v>148703</v>
      </c>
      <c r="BD54">
        <v>150831</v>
      </c>
      <c r="BE54">
        <v>152088</v>
      </c>
      <c r="BF54">
        <v>153822</v>
      </c>
      <c r="BG54">
        <v>155909</v>
      </c>
      <c r="BH54">
        <v>157979</v>
      </c>
      <c r="BI54">
        <v>159999</v>
      </c>
    </row>
    <row r="55" spans="1:61" x14ac:dyDescent="0.3">
      <c r="A55" t="s">
        <v>162</v>
      </c>
      <c r="B55" t="s">
        <v>163</v>
      </c>
      <c r="C55" t="s">
        <v>610</v>
      </c>
      <c r="D55" t="s">
        <v>611</v>
      </c>
      <c r="E55">
        <v>7865</v>
      </c>
      <c r="F55">
        <v>8026</v>
      </c>
      <c r="G55">
        <v>8146</v>
      </c>
      <c r="H55">
        <v>8227</v>
      </c>
      <c r="I55">
        <v>8298</v>
      </c>
      <c r="J55">
        <v>8369</v>
      </c>
      <c r="K55">
        <v>8441</v>
      </c>
      <c r="L55">
        <v>8521</v>
      </c>
      <c r="M55">
        <v>8631</v>
      </c>
      <c r="N55">
        <v>8827</v>
      </c>
      <c r="O55">
        <v>9144</v>
      </c>
      <c r="P55">
        <v>9581</v>
      </c>
      <c r="Q55">
        <v>10136</v>
      </c>
      <c r="R55">
        <v>10784</v>
      </c>
      <c r="S55">
        <v>11498</v>
      </c>
      <c r="T55">
        <v>12244</v>
      </c>
      <c r="U55">
        <v>13022</v>
      </c>
      <c r="V55">
        <v>13841</v>
      </c>
      <c r="W55">
        <v>14661</v>
      </c>
      <c r="X55">
        <v>15444</v>
      </c>
      <c r="Y55">
        <v>16162</v>
      </c>
      <c r="Z55">
        <v>16789</v>
      </c>
      <c r="AA55">
        <v>17356</v>
      </c>
      <c r="AB55">
        <v>17906</v>
      </c>
      <c r="AC55">
        <v>18543</v>
      </c>
      <c r="AD55">
        <v>19313</v>
      </c>
      <c r="AE55">
        <v>20251</v>
      </c>
      <c r="AF55">
        <v>21339</v>
      </c>
      <c r="AG55">
        <v>22538</v>
      </c>
      <c r="AH55">
        <v>23776</v>
      </c>
      <c r="AI55">
        <v>25010</v>
      </c>
      <c r="AJ55">
        <v>26213</v>
      </c>
      <c r="AK55">
        <v>27404</v>
      </c>
      <c r="AL55">
        <v>28646</v>
      </c>
      <c r="AM55">
        <v>30055</v>
      </c>
      <c r="AN55">
        <v>31672</v>
      </c>
      <c r="AO55">
        <v>33536</v>
      </c>
      <c r="AP55">
        <v>35597</v>
      </c>
      <c r="AQ55">
        <v>37740</v>
      </c>
      <c r="AR55">
        <v>39808</v>
      </c>
      <c r="AS55">
        <v>41687</v>
      </c>
      <c r="AT55">
        <v>43316</v>
      </c>
      <c r="AU55">
        <v>44738</v>
      </c>
      <c r="AV55">
        <v>46028</v>
      </c>
      <c r="AW55">
        <v>47299</v>
      </c>
      <c r="AX55">
        <v>48622</v>
      </c>
      <c r="AY55">
        <v>50031</v>
      </c>
      <c r="AZ55">
        <v>51483</v>
      </c>
      <c r="BA55">
        <v>52926</v>
      </c>
      <c r="BB55">
        <v>54279</v>
      </c>
      <c r="BC55">
        <v>55507</v>
      </c>
      <c r="BD55">
        <v>56579</v>
      </c>
      <c r="BE55">
        <v>57523</v>
      </c>
      <c r="BF55">
        <v>58371</v>
      </c>
      <c r="BG55">
        <v>59172</v>
      </c>
      <c r="BH55">
        <v>59963</v>
      </c>
      <c r="BI55">
        <v>60765</v>
      </c>
    </row>
    <row r="56" spans="1:61" x14ac:dyDescent="0.3">
      <c r="A56" t="s">
        <v>164</v>
      </c>
      <c r="B56" t="s">
        <v>165</v>
      </c>
      <c r="C56" t="s">
        <v>610</v>
      </c>
      <c r="D56" t="s">
        <v>611</v>
      </c>
      <c r="E56">
        <v>572930</v>
      </c>
      <c r="F56">
        <v>576395</v>
      </c>
      <c r="G56">
        <v>577691</v>
      </c>
      <c r="H56">
        <v>577913</v>
      </c>
      <c r="I56">
        <v>578627</v>
      </c>
      <c r="J56">
        <v>580966</v>
      </c>
      <c r="K56">
        <v>585308</v>
      </c>
      <c r="L56">
        <v>591308</v>
      </c>
      <c r="M56">
        <v>598493</v>
      </c>
      <c r="N56">
        <v>606113</v>
      </c>
      <c r="O56">
        <v>613621</v>
      </c>
      <c r="P56">
        <v>620859</v>
      </c>
      <c r="Q56">
        <v>628002</v>
      </c>
      <c r="R56">
        <v>635111</v>
      </c>
      <c r="S56">
        <v>642339</v>
      </c>
      <c r="T56">
        <v>649755</v>
      </c>
      <c r="U56">
        <v>657534</v>
      </c>
      <c r="V56">
        <v>665528</v>
      </c>
      <c r="W56">
        <v>673251</v>
      </c>
      <c r="X56">
        <v>680011</v>
      </c>
      <c r="Y56">
        <v>685406</v>
      </c>
      <c r="Z56">
        <v>689173</v>
      </c>
      <c r="AA56">
        <v>691702</v>
      </c>
      <c r="AB56">
        <v>694077</v>
      </c>
      <c r="AC56">
        <v>697717</v>
      </c>
      <c r="AD56">
        <v>703687</v>
      </c>
      <c r="AE56">
        <v>712341</v>
      </c>
      <c r="AF56">
        <v>723380</v>
      </c>
      <c r="AG56">
        <v>736479</v>
      </c>
      <c r="AH56">
        <v>751044</v>
      </c>
      <c r="AI56">
        <v>766614</v>
      </c>
      <c r="AJ56">
        <v>783129</v>
      </c>
      <c r="AK56">
        <v>800609</v>
      </c>
      <c r="AL56">
        <v>818751</v>
      </c>
      <c r="AM56">
        <v>837110</v>
      </c>
      <c r="AN56">
        <v>855384</v>
      </c>
      <c r="AO56">
        <v>873423</v>
      </c>
      <c r="AP56">
        <v>891192</v>
      </c>
      <c r="AQ56">
        <v>908704</v>
      </c>
      <c r="AR56">
        <v>926050</v>
      </c>
      <c r="AS56">
        <v>943286</v>
      </c>
      <c r="AT56">
        <v>960282</v>
      </c>
      <c r="AU56">
        <v>976966</v>
      </c>
      <c r="AV56">
        <v>993563</v>
      </c>
      <c r="AW56">
        <v>1010410</v>
      </c>
      <c r="AX56">
        <v>1027658</v>
      </c>
      <c r="AY56">
        <v>1045509</v>
      </c>
      <c r="AZ56">
        <v>1063712</v>
      </c>
      <c r="BA56">
        <v>1081563</v>
      </c>
      <c r="BB56">
        <v>1098076</v>
      </c>
      <c r="BC56">
        <v>1112607</v>
      </c>
      <c r="BD56">
        <v>1124835</v>
      </c>
      <c r="BE56">
        <v>1135062</v>
      </c>
      <c r="BF56">
        <v>1143896</v>
      </c>
      <c r="BG56">
        <v>1152309</v>
      </c>
      <c r="BH56">
        <v>1160985</v>
      </c>
      <c r="BI56">
        <v>1170125</v>
      </c>
    </row>
    <row r="57" spans="1:61" x14ac:dyDescent="0.3">
      <c r="A57" t="s">
        <v>166</v>
      </c>
      <c r="B57" t="s">
        <v>167</v>
      </c>
      <c r="C57" t="s">
        <v>610</v>
      </c>
      <c r="D57" t="s">
        <v>611</v>
      </c>
      <c r="E57">
        <v>9602006</v>
      </c>
      <c r="F57">
        <v>9586651</v>
      </c>
      <c r="G57">
        <v>9624660</v>
      </c>
      <c r="H57">
        <v>9670685</v>
      </c>
      <c r="I57">
        <v>9727804</v>
      </c>
      <c r="J57">
        <v>9779358</v>
      </c>
      <c r="K57">
        <v>9821040</v>
      </c>
      <c r="L57">
        <v>9852899</v>
      </c>
      <c r="M57">
        <v>9876346</v>
      </c>
      <c r="N57">
        <v>9896580</v>
      </c>
      <c r="O57">
        <v>9858071</v>
      </c>
      <c r="P57">
        <v>9826815</v>
      </c>
      <c r="Q57">
        <v>9867632</v>
      </c>
      <c r="R57">
        <v>9922266</v>
      </c>
      <c r="S57">
        <v>9988459</v>
      </c>
      <c r="T57">
        <v>10058620</v>
      </c>
      <c r="U57">
        <v>10125939</v>
      </c>
      <c r="V57">
        <v>10186755</v>
      </c>
      <c r="W57">
        <v>10242098</v>
      </c>
      <c r="X57">
        <v>10292341</v>
      </c>
      <c r="Y57">
        <v>10304193</v>
      </c>
      <c r="Z57">
        <v>10300591</v>
      </c>
      <c r="AA57">
        <v>10314826</v>
      </c>
      <c r="AB57">
        <v>10323856</v>
      </c>
      <c r="AC57">
        <v>10330213</v>
      </c>
      <c r="AD57">
        <v>10337118</v>
      </c>
      <c r="AE57">
        <v>10342227</v>
      </c>
      <c r="AF57">
        <v>10347318</v>
      </c>
      <c r="AG57">
        <v>10355276</v>
      </c>
      <c r="AH57">
        <v>10361068</v>
      </c>
      <c r="AI57">
        <v>10333355</v>
      </c>
      <c r="AJ57">
        <v>10308578</v>
      </c>
      <c r="AK57">
        <v>10319123</v>
      </c>
      <c r="AL57">
        <v>10329855</v>
      </c>
      <c r="AM57">
        <v>10333587</v>
      </c>
      <c r="AN57">
        <v>10327253</v>
      </c>
      <c r="AO57">
        <v>10315241</v>
      </c>
      <c r="AP57">
        <v>10304131</v>
      </c>
      <c r="AQ57">
        <v>10294373</v>
      </c>
      <c r="AR57">
        <v>10283860</v>
      </c>
      <c r="AS57">
        <v>10255063</v>
      </c>
      <c r="AT57">
        <v>10216605</v>
      </c>
      <c r="AU57">
        <v>10196916</v>
      </c>
      <c r="AV57">
        <v>10193998</v>
      </c>
      <c r="AW57">
        <v>10197101</v>
      </c>
      <c r="AX57">
        <v>10211216</v>
      </c>
      <c r="AY57">
        <v>10238905</v>
      </c>
      <c r="AZ57">
        <v>10298828</v>
      </c>
      <c r="BA57">
        <v>10384603</v>
      </c>
      <c r="BB57">
        <v>10443936</v>
      </c>
      <c r="BC57">
        <v>10474410</v>
      </c>
      <c r="BD57">
        <v>10496088</v>
      </c>
      <c r="BE57">
        <v>10510785</v>
      </c>
      <c r="BF57">
        <v>10514272</v>
      </c>
      <c r="BG57">
        <v>10525347</v>
      </c>
      <c r="BH57">
        <v>10546059</v>
      </c>
      <c r="BI57">
        <v>10561633</v>
      </c>
    </row>
    <row r="58" spans="1:61" x14ac:dyDescent="0.3">
      <c r="A58" t="s">
        <v>168</v>
      </c>
      <c r="B58" t="s">
        <v>169</v>
      </c>
      <c r="C58" t="s">
        <v>610</v>
      </c>
      <c r="D58" t="s">
        <v>611</v>
      </c>
      <c r="E58">
        <v>72814900</v>
      </c>
      <c r="F58">
        <v>73377632</v>
      </c>
      <c r="G58">
        <v>74025784</v>
      </c>
      <c r="H58">
        <v>74714353</v>
      </c>
      <c r="I58">
        <v>75318337</v>
      </c>
      <c r="J58">
        <v>75963695</v>
      </c>
      <c r="K58">
        <v>76600311</v>
      </c>
      <c r="L58">
        <v>76951336</v>
      </c>
      <c r="M58">
        <v>77294314</v>
      </c>
      <c r="N58">
        <v>77909682</v>
      </c>
      <c r="O58">
        <v>78169289</v>
      </c>
      <c r="P58">
        <v>78312842</v>
      </c>
      <c r="Q58">
        <v>78688452</v>
      </c>
      <c r="R58">
        <v>78936666</v>
      </c>
      <c r="S58">
        <v>78967433</v>
      </c>
      <c r="T58">
        <v>78673554</v>
      </c>
      <c r="U58">
        <v>78336950</v>
      </c>
      <c r="V58">
        <v>78159814</v>
      </c>
      <c r="W58">
        <v>78091820</v>
      </c>
      <c r="X58">
        <v>78126350</v>
      </c>
      <c r="Y58">
        <v>78288576</v>
      </c>
      <c r="Z58">
        <v>78407907</v>
      </c>
      <c r="AA58">
        <v>78333366</v>
      </c>
      <c r="AB58">
        <v>78128282</v>
      </c>
      <c r="AC58">
        <v>77858685</v>
      </c>
      <c r="AD58">
        <v>77684873</v>
      </c>
      <c r="AE58">
        <v>77720436</v>
      </c>
      <c r="AF58">
        <v>77839920</v>
      </c>
      <c r="AG58">
        <v>78144619</v>
      </c>
      <c r="AH58">
        <v>78751283</v>
      </c>
      <c r="AI58">
        <v>79433029</v>
      </c>
      <c r="AJ58">
        <v>80013896</v>
      </c>
      <c r="AK58">
        <v>80624598</v>
      </c>
      <c r="AL58">
        <v>81156363</v>
      </c>
      <c r="AM58">
        <v>81438348</v>
      </c>
      <c r="AN58">
        <v>81678051</v>
      </c>
      <c r="AO58">
        <v>81914831</v>
      </c>
      <c r="AP58">
        <v>82034771</v>
      </c>
      <c r="AQ58">
        <v>82047195</v>
      </c>
      <c r="AR58">
        <v>82100243</v>
      </c>
      <c r="AS58">
        <v>82211508</v>
      </c>
      <c r="AT58">
        <v>82349925</v>
      </c>
      <c r="AU58">
        <v>82488495</v>
      </c>
      <c r="AV58">
        <v>82534176</v>
      </c>
      <c r="AW58">
        <v>82516260</v>
      </c>
      <c r="AX58">
        <v>82469422</v>
      </c>
      <c r="AY58">
        <v>82376451</v>
      </c>
      <c r="AZ58">
        <v>82266372</v>
      </c>
      <c r="BA58">
        <v>82110097</v>
      </c>
      <c r="BB58">
        <v>81902307</v>
      </c>
      <c r="BC58">
        <v>81776930</v>
      </c>
      <c r="BD58">
        <v>80274983</v>
      </c>
      <c r="BE58">
        <v>80425823</v>
      </c>
      <c r="BF58">
        <v>80645605</v>
      </c>
      <c r="BG58">
        <v>80982500</v>
      </c>
      <c r="BH58">
        <v>81686611</v>
      </c>
      <c r="BI58">
        <v>82667685</v>
      </c>
    </row>
    <row r="59" spans="1:61" x14ac:dyDescent="0.3">
      <c r="A59" t="s">
        <v>170</v>
      </c>
      <c r="B59" t="s">
        <v>171</v>
      </c>
      <c r="C59" t="s">
        <v>610</v>
      </c>
      <c r="D59" t="s">
        <v>611</v>
      </c>
      <c r="E59">
        <v>83636</v>
      </c>
      <c r="F59">
        <v>88498</v>
      </c>
      <c r="G59">
        <v>94204</v>
      </c>
      <c r="H59">
        <v>100628</v>
      </c>
      <c r="I59">
        <v>107583</v>
      </c>
      <c r="J59">
        <v>114963</v>
      </c>
      <c r="K59">
        <v>122866</v>
      </c>
      <c r="L59">
        <v>131397</v>
      </c>
      <c r="M59">
        <v>140462</v>
      </c>
      <c r="N59">
        <v>149887</v>
      </c>
      <c r="O59">
        <v>159659</v>
      </c>
      <c r="P59">
        <v>169372</v>
      </c>
      <c r="Q59">
        <v>179224</v>
      </c>
      <c r="R59">
        <v>190568</v>
      </c>
      <c r="S59">
        <v>205181</v>
      </c>
      <c r="T59">
        <v>224183</v>
      </c>
      <c r="U59">
        <v>248556</v>
      </c>
      <c r="V59">
        <v>277479</v>
      </c>
      <c r="W59">
        <v>308008</v>
      </c>
      <c r="X59">
        <v>336085</v>
      </c>
      <c r="Y59">
        <v>358960</v>
      </c>
      <c r="Z59">
        <v>374937</v>
      </c>
      <c r="AA59">
        <v>385271</v>
      </c>
      <c r="AB59">
        <v>393802</v>
      </c>
      <c r="AC59">
        <v>406017</v>
      </c>
      <c r="AD59">
        <v>425613</v>
      </c>
      <c r="AE59">
        <v>454361</v>
      </c>
      <c r="AF59">
        <v>490330</v>
      </c>
      <c r="AG59">
        <v>528999</v>
      </c>
      <c r="AH59">
        <v>563864</v>
      </c>
      <c r="AI59">
        <v>590398</v>
      </c>
      <c r="AJ59">
        <v>606844</v>
      </c>
      <c r="AK59">
        <v>615054</v>
      </c>
      <c r="AL59">
        <v>618495</v>
      </c>
      <c r="AM59">
        <v>622366</v>
      </c>
      <c r="AN59">
        <v>630388</v>
      </c>
      <c r="AO59">
        <v>643682</v>
      </c>
      <c r="AP59">
        <v>660953</v>
      </c>
      <c r="AQ59">
        <v>680612</v>
      </c>
      <c r="AR59">
        <v>700099</v>
      </c>
      <c r="AS59">
        <v>717584</v>
      </c>
      <c r="AT59">
        <v>732711</v>
      </c>
      <c r="AU59">
        <v>746221</v>
      </c>
      <c r="AV59">
        <v>758615</v>
      </c>
      <c r="AW59">
        <v>770752</v>
      </c>
      <c r="AX59">
        <v>783254</v>
      </c>
      <c r="AY59">
        <v>796208</v>
      </c>
      <c r="AZ59">
        <v>809402</v>
      </c>
      <c r="BA59">
        <v>822934</v>
      </c>
      <c r="BB59">
        <v>836840</v>
      </c>
      <c r="BC59">
        <v>851146</v>
      </c>
      <c r="BD59">
        <v>865937</v>
      </c>
      <c r="BE59">
        <v>881185</v>
      </c>
      <c r="BF59">
        <v>896688</v>
      </c>
      <c r="BG59">
        <v>912164</v>
      </c>
      <c r="BH59">
        <v>927414</v>
      </c>
      <c r="BI59">
        <v>942333</v>
      </c>
    </row>
    <row r="60" spans="1:61" x14ac:dyDescent="0.3">
      <c r="A60" t="s">
        <v>172</v>
      </c>
      <c r="B60" t="s">
        <v>173</v>
      </c>
      <c r="C60" t="s">
        <v>610</v>
      </c>
      <c r="D60" t="s">
        <v>611</v>
      </c>
      <c r="E60">
        <v>60011</v>
      </c>
      <c r="F60">
        <v>61032</v>
      </c>
      <c r="G60">
        <v>61982</v>
      </c>
      <c r="H60">
        <v>62918</v>
      </c>
      <c r="I60">
        <v>63926</v>
      </c>
      <c r="J60">
        <v>65038</v>
      </c>
      <c r="K60">
        <v>66311</v>
      </c>
      <c r="L60">
        <v>67686</v>
      </c>
      <c r="M60">
        <v>69040</v>
      </c>
      <c r="N60">
        <v>70213</v>
      </c>
      <c r="O60">
        <v>71073</v>
      </c>
      <c r="P60">
        <v>71569</v>
      </c>
      <c r="Q60">
        <v>71734</v>
      </c>
      <c r="R60">
        <v>71744</v>
      </c>
      <c r="S60">
        <v>71807</v>
      </c>
      <c r="T60">
        <v>72094</v>
      </c>
      <c r="U60">
        <v>72642</v>
      </c>
      <c r="V60">
        <v>73411</v>
      </c>
      <c r="W60">
        <v>74242</v>
      </c>
      <c r="X60">
        <v>74925</v>
      </c>
      <c r="Y60">
        <v>75314</v>
      </c>
      <c r="Z60">
        <v>75375</v>
      </c>
      <c r="AA60">
        <v>75170</v>
      </c>
      <c r="AB60">
        <v>74747</v>
      </c>
      <c r="AC60">
        <v>74213</v>
      </c>
      <c r="AD60">
        <v>73643</v>
      </c>
      <c r="AE60">
        <v>73025</v>
      </c>
      <c r="AF60">
        <v>72370</v>
      </c>
      <c r="AG60">
        <v>71742</v>
      </c>
      <c r="AH60">
        <v>71242</v>
      </c>
      <c r="AI60">
        <v>70926</v>
      </c>
      <c r="AJ60">
        <v>70842</v>
      </c>
      <c r="AK60">
        <v>70970</v>
      </c>
      <c r="AL60">
        <v>71210</v>
      </c>
      <c r="AM60">
        <v>71373</v>
      </c>
      <c r="AN60">
        <v>71368</v>
      </c>
      <c r="AO60">
        <v>71145</v>
      </c>
      <c r="AP60">
        <v>70753</v>
      </c>
      <c r="AQ60">
        <v>70290</v>
      </c>
      <c r="AR60">
        <v>69903</v>
      </c>
      <c r="AS60">
        <v>69676</v>
      </c>
      <c r="AT60">
        <v>69670</v>
      </c>
      <c r="AU60">
        <v>69824</v>
      </c>
      <c r="AV60">
        <v>70093</v>
      </c>
      <c r="AW60">
        <v>70379</v>
      </c>
      <c r="AX60">
        <v>70627</v>
      </c>
      <c r="AY60">
        <v>70807</v>
      </c>
      <c r="AZ60">
        <v>70950</v>
      </c>
      <c r="BA60">
        <v>71074</v>
      </c>
      <c r="BB60">
        <v>71229</v>
      </c>
      <c r="BC60">
        <v>71440</v>
      </c>
      <c r="BD60">
        <v>71718</v>
      </c>
      <c r="BE60">
        <v>72044</v>
      </c>
      <c r="BF60">
        <v>72400</v>
      </c>
      <c r="BG60">
        <v>72778</v>
      </c>
      <c r="BH60">
        <v>73162</v>
      </c>
      <c r="BI60">
        <v>73543</v>
      </c>
    </row>
    <row r="61" spans="1:61" x14ac:dyDescent="0.3">
      <c r="A61" t="s">
        <v>174</v>
      </c>
      <c r="B61" t="s">
        <v>175</v>
      </c>
      <c r="C61" t="s">
        <v>610</v>
      </c>
      <c r="D61" t="s">
        <v>611</v>
      </c>
      <c r="E61">
        <v>4579603</v>
      </c>
      <c r="F61">
        <v>4611687</v>
      </c>
      <c r="G61">
        <v>4647727</v>
      </c>
      <c r="H61">
        <v>4684483</v>
      </c>
      <c r="I61">
        <v>4722072</v>
      </c>
      <c r="J61">
        <v>4759012</v>
      </c>
      <c r="K61">
        <v>4797381</v>
      </c>
      <c r="L61">
        <v>4835354</v>
      </c>
      <c r="M61">
        <v>4864883</v>
      </c>
      <c r="N61">
        <v>4891860</v>
      </c>
      <c r="O61">
        <v>4928757</v>
      </c>
      <c r="P61">
        <v>4963126</v>
      </c>
      <c r="Q61">
        <v>4991596</v>
      </c>
      <c r="R61">
        <v>5021861</v>
      </c>
      <c r="S61">
        <v>5045297</v>
      </c>
      <c r="T61">
        <v>5059862</v>
      </c>
      <c r="U61">
        <v>5072596</v>
      </c>
      <c r="V61">
        <v>5088419</v>
      </c>
      <c r="W61">
        <v>5104248</v>
      </c>
      <c r="X61">
        <v>5116801</v>
      </c>
      <c r="Y61">
        <v>5123027</v>
      </c>
      <c r="Z61">
        <v>5121572</v>
      </c>
      <c r="AA61">
        <v>5117810</v>
      </c>
      <c r="AB61">
        <v>5114297</v>
      </c>
      <c r="AC61">
        <v>5111619</v>
      </c>
      <c r="AD61">
        <v>5113691</v>
      </c>
      <c r="AE61">
        <v>5120534</v>
      </c>
      <c r="AF61">
        <v>5127024</v>
      </c>
      <c r="AG61">
        <v>5129516</v>
      </c>
      <c r="AH61">
        <v>5132594</v>
      </c>
      <c r="AI61">
        <v>5140939</v>
      </c>
      <c r="AJ61">
        <v>5154298</v>
      </c>
      <c r="AK61">
        <v>5171370</v>
      </c>
      <c r="AL61">
        <v>5188628</v>
      </c>
      <c r="AM61">
        <v>5206180</v>
      </c>
      <c r="AN61">
        <v>5233373</v>
      </c>
      <c r="AO61">
        <v>5263074</v>
      </c>
      <c r="AP61">
        <v>5284991</v>
      </c>
      <c r="AQ61">
        <v>5304219</v>
      </c>
      <c r="AR61">
        <v>5321799</v>
      </c>
      <c r="AS61">
        <v>5339616</v>
      </c>
      <c r="AT61">
        <v>5358783</v>
      </c>
      <c r="AU61">
        <v>5375931</v>
      </c>
      <c r="AV61">
        <v>5390574</v>
      </c>
      <c r="AW61">
        <v>5404523</v>
      </c>
      <c r="AX61">
        <v>5419432</v>
      </c>
      <c r="AY61">
        <v>5437272</v>
      </c>
      <c r="AZ61">
        <v>5461438</v>
      </c>
      <c r="BA61">
        <v>5493621</v>
      </c>
      <c r="BB61">
        <v>5523095</v>
      </c>
      <c r="BC61">
        <v>5547683</v>
      </c>
      <c r="BD61">
        <v>5570572</v>
      </c>
      <c r="BE61">
        <v>5591572</v>
      </c>
      <c r="BF61">
        <v>5614932</v>
      </c>
      <c r="BG61">
        <v>5643475</v>
      </c>
      <c r="BH61">
        <v>5683483</v>
      </c>
      <c r="BI61">
        <v>5731118</v>
      </c>
    </row>
    <row r="62" spans="1:61" x14ac:dyDescent="0.3">
      <c r="A62" t="s">
        <v>176</v>
      </c>
      <c r="B62" t="s">
        <v>177</v>
      </c>
      <c r="C62" t="s">
        <v>610</v>
      </c>
      <c r="D62" t="s">
        <v>611</v>
      </c>
      <c r="E62">
        <v>3294042</v>
      </c>
      <c r="F62">
        <v>3406299</v>
      </c>
      <c r="G62">
        <v>3521278</v>
      </c>
      <c r="H62">
        <v>3638628</v>
      </c>
      <c r="I62">
        <v>3757956</v>
      </c>
      <c r="J62">
        <v>3878948</v>
      </c>
      <c r="K62">
        <v>4001375</v>
      </c>
      <c r="L62">
        <v>4125109</v>
      </c>
      <c r="M62">
        <v>4250025</v>
      </c>
      <c r="N62">
        <v>4376054</v>
      </c>
      <c r="O62">
        <v>4503114</v>
      </c>
      <c r="P62">
        <v>4631114</v>
      </c>
      <c r="Q62">
        <v>4759934</v>
      </c>
      <c r="R62">
        <v>4889436</v>
      </c>
      <c r="S62">
        <v>5019473</v>
      </c>
      <c r="T62">
        <v>5149935</v>
      </c>
      <c r="U62">
        <v>5280723</v>
      </c>
      <c r="V62">
        <v>5411865</v>
      </c>
      <c r="W62">
        <v>5543517</v>
      </c>
      <c r="X62">
        <v>5675931</v>
      </c>
      <c r="Y62">
        <v>5809269</v>
      </c>
      <c r="Z62">
        <v>5943591</v>
      </c>
      <c r="AA62">
        <v>6078820</v>
      </c>
      <c r="AB62">
        <v>6214857</v>
      </c>
      <c r="AC62">
        <v>6351572</v>
      </c>
      <c r="AD62">
        <v>6488856</v>
      </c>
      <c r="AE62">
        <v>6626542</v>
      </c>
      <c r="AF62">
        <v>6764624</v>
      </c>
      <c r="AG62">
        <v>6903316</v>
      </c>
      <c r="AH62">
        <v>7042937</v>
      </c>
      <c r="AI62">
        <v>7183647</v>
      </c>
      <c r="AJ62">
        <v>7325622</v>
      </c>
      <c r="AK62">
        <v>7468551</v>
      </c>
      <c r="AL62">
        <v>7611465</v>
      </c>
      <c r="AM62">
        <v>7753052</v>
      </c>
      <c r="AN62">
        <v>7892423</v>
      </c>
      <c r="AO62">
        <v>8029113</v>
      </c>
      <c r="AP62">
        <v>8163472</v>
      </c>
      <c r="AQ62">
        <v>8296375</v>
      </c>
      <c r="AR62">
        <v>8429112</v>
      </c>
      <c r="AS62">
        <v>8562622</v>
      </c>
      <c r="AT62">
        <v>8697126</v>
      </c>
      <c r="AU62">
        <v>8832285</v>
      </c>
      <c r="AV62">
        <v>8967760</v>
      </c>
      <c r="AW62">
        <v>9102998</v>
      </c>
      <c r="AX62">
        <v>9237566</v>
      </c>
      <c r="AY62">
        <v>9371338</v>
      </c>
      <c r="AZ62">
        <v>9504353</v>
      </c>
      <c r="BA62">
        <v>9636520</v>
      </c>
      <c r="BB62">
        <v>9767758</v>
      </c>
      <c r="BC62">
        <v>9897985</v>
      </c>
      <c r="BD62">
        <v>10027095</v>
      </c>
      <c r="BE62">
        <v>10154950</v>
      </c>
      <c r="BF62">
        <v>10281296</v>
      </c>
      <c r="BG62">
        <v>10405844</v>
      </c>
      <c r="BH62">
        <v>10528394</v>
      </c>
      <c r="BI62">
        <v>10648791</v>
      </c>
    </row>
    <row r="63" spans="1:61" x14ac:dyDescent="0.3">
      <c r="A63" t="s">
        <v>178</v>
      </c>
      <c r="B63" t="s">
        <v>179</v>
      </c>
      <c r="C63" t="s">
        <v>610</v>
      </c>
      <c r="D63" t="s">
        <v>611</v>
      </c>
      <c r="E63">
        <v>11124888</v>
      </c>
      <c r="F63">
        <v>11404859</v>
      </c>
      <c r="G63">
        <v>11690153</v>
      </c>
      <c r="H63">
        <v>11985136</v>
      </c>
      <c r="I63">
        <v>12295970</v>
      </c>
      <c r="J63">
        <v>12626952</v>
      </c>
      <c r="K63">
        <v>12980267</v>
      </c>
      <c r="L63">
        <v>13354197</v>
      </c>
      <c r="M63">
        <v>13744387</v>
      </c>
      <c r="N63">
        <v>14144438</v>
      </c>
      <c r="O63">
        <v>14550034</v>
      </c>
      <c r="P63">
        <v>14960109</v>
      </c>
      <c r="Q63">
        <v>15377093</v>
      </c>
      <c r="R63">
        <v>15804428</v>
      </c>
      <c r="S63">
        <v>16247113</v>
      </c>
      <c r="T63">
        <v>16709099</v>
      </c>
      <c r="U63">
        <v>17190239</v>
      </c>
      <c r="V63">
        <v>17690184</v>
      </c>
      <c r="W63">
        <v>18212326</v>
      </c>
      <c r="X63">
        <v>18760761</v>
      </c>
      <c r="Y63">
        <v>19337715</v>
      </c>
      <c r="Z63">
        <v>19943664</v>
      </c>
      <c r="AA63">
        <v>20575701</v>
      </c>
      <c r="AB63">
        <v>21228289</v>
      </c>
      <c r="AC63">
        <v>21893853</v>
      </c>
      <c r="AD63">
        <v>22565905</v>
      </c>
      <c r="AE63">
        <v>23241272</v>
      </c>
      <c r="AF63">
        <v>23917897</v>
      </c>
      <c r="AG63">
        <v>24591492</v>
      </c>
      <c r="AH63">
        <v>25257672</v>
      </c>
      <c r="AI63">
        <v>25912367</v>
      </c>
      <c r="AJ63">
        <v>26554329</v>
      </c>
      <c r="AK63">
        <v>27181094</v>
      </c>
      <c r="AL63">
        <v>27786259</v>
      </c>
      <c r="AM63">
        <v>28362253</v>
      </c>
      <c r="AN63">
        <v>28904298</v>
      </c>
      <c r="AO63">
        <v>29411415</v>
      </c>
      <c r="AP63">
        <v>29886839</v>
      </c>
      <c r="AQ63">
        <v>30335732</v>
      </c>
      <c r="AR63">
        <v>30765613</v>
      </c>
      <c r="AS63">
        <v>31183660</v>
      </c>
      <c r="AT63">
        <v>31592153</v>
      </c>
      <c r="AU63">
        <v>31995046</v>
      </c>
      <c r="AV63">
        <v>32403514</v>
      </c>
      <c r="AW63">
        <v>32831096</v>
      </c>
      <c r="AX63">
        <v>33288437</v>
      </c>
      <c r="AY63">
        <v>33777915</v>
      </c>
      <c r="AZ63">
        <v>34300076</v>
      </c>
      <c r="BA63">
        <v>34860715</v>
      </c>
      <c r="BB63">
        <v>35465760</v>
      </c>
      <c r="BC63">
        <v>36117637</v>
      </c>
      <c r="BD63">
        <v>36819558</v>
      </c>
      <c r="BE63">
        <v>37565847</v>
      </c>
      <c r="BF63">
        <v>38338562</v>
      </c>
      <c r="BG63">
        <v>39113313</v>
      </c>
      <c r="BH63">
        <v>39871528</v>
      </c>
      <c r="BI63">
        <v>40606052</v>
      </c>
    </row>
    <row r="64" spans="1:61" x14ac:dyDescent="0.3">
      <c r="A64" t="s">
        <v>180</v>
      </c>
      <c r="B64" t="s">
        <v>181</v>
      </c>
      <c r="C64" t="s">
        <v>610</v>
      </c>
      <c r="D64" t="s">
        <v>611</v>
      </c>
      <c r="E64">
        <v>896028698</v>
      </c>
      <c r="F64">
        <v>895298263</v>
      </c>
      <c r="G64">
        <v>906884794</v>
      </c>
      <c r="H64">
        <v>929755070</v>
      </c>
      <c r="I64">
        <v>952270698</v>
      </c>
      <c r="J64">
        <v>975806696</v>
      </c>
      <c r="K64">
        <v>1002934760</v>
      </c>
      <c r="L64">
        <v>1029191793</v>
      </c>
      <c r="M64">
        <v>1056451631</v>
      </c>
      <c r="N64">
        <v>1085459960</v>
      </c>
      <c r="O64">
        <v>1115426888</v>
      </c>
      <c r="P64">
        <v>1146089613</v>
      </c>
      <c r="Q64">
        <v>1175063145</v>
      </c>
      <c r="R64">
        <v>1203125473</v>
      </c>
      <c r="S64">
        <v>1229692862</v>
      </c>
      <c r="T64">
        <v>1253833445</v>
      </c>
      <c r="U64">
        <v>1276113367</v>
      </c>
      <c r="V64">
        <v>1296790080</v>
      </c>
      <c r="W64">
        <v>1317415135</v>
      </c>
      <c r="X64">
        <v>1338309727</v>
      </c>
      <c r="Y64">
        <v>1358820476</v>
      </c>
      <c r="Z64">
        <v>1379912281</v>
      </c>
      <c r="AA64">
        <v>1403263369</v>
      </c>
      <c r="AB64">
        <v>1426711590</v>
      </c>
      <c r="AC64">
        <v>1449129592</v>
      </c>
      <c r="AD64">
        <v>1472378771</v>
      </c>
      <c r="AE64">
        <v>1497346873</v>
      </c>
      <c r="AF64">
        <v>1523913102</v>
      </c>
      <c r="AG64">
        <v>1550788717</v>
      </c>
      <c r="AH64">
        <v>1576996364</v>
      </c>
      <c r="AI64">
        <v>1602333626</v>
      </c>
      <c r="AJ64">
        <v>1626573153</v>
      </c>
      <c r="AK64">
        <v>1649254066</v>
      </c>
      <c r="AL64">
        <v>1671105718</v>
      </c>
      <c r="AM64">
        <v>1692831189</v>
      </c>
      <c r="AN64">
        <v>1714178345</v>
      </c>
      <c r="AO64">
        <v>1735206930</v>
      </c>
      <c r="AP64">
        <v>1756055502</v>
      </c>
      <c r="AQ64">
        <v>1776225147</v>
      </c>
      <c r="AR64">
        <v>1795288998</v>
      </c>
      <c r="AS64">
        <v>1813301554</v>
      </c>
      <c r="AT64">
        <v>1830514334</v>
      </c>
      <c r="AU64">
        <v>1846954095</v>
      </c>
      <c r="AV64">
        <v>1862791918</v>
      </c>
      <c r="AW64">
        <v>1878255588</v>
      </c>
      <c r="AX64">
        <v>1893574455</v>
      </c>
      <c r="AY64">
        <v>1908392032</v>
      </c>
      <c r="AZ64">
        <v>1922657606</v>
      </c>
      <c r="BA64">
        <v>1936774935</v>
      </c>
      <c r="BB64">
        <v>1950768124</v>
      </c>
      <c r="BC64">
        <v>1964691596</v>
      </c>
      <c r="BD64">
        <v>1978727582</v>
      </c>
      <c r="BE64">
        <v>1993008684</v>
      </c>
      <c r="BF64">
        <v>2007434775</v>
      </c>
      <c r="BG64">
        <v>2022021082</v>
      </c>
      <c r="BH64">
        <v>2036552598</v>
      </c>
      <c r="BI64">
        <v>2051431154</v>
      </c>
    </row>
    <row r="65" spans="1:61" x14ac:dyDescent="0.3">
      <c r="A65" t="s">
        <v>182</v>
      </c>
      <c r="B65" t="s">
        <v>183</v>
      </c>
      <c r="C65" t="s">
        <v>610</v>
      </c>
      <c r="D65" t="s">
        <v>611</v>
      </c>
      <c r="E65">
        <v>979226919</v>
      </c>
      <c r="F65">
        <v>1002452948</v>
      </c>
      <c r="G65">
        <v>1026507449</v>
      </c>
      <c r="H65">
        <v>1051325637</v>
      </c>
      <c r="I65">
        <v>1076932498</v>
      </c>
      <c r="J65">
        <v>1103304703</v>
      </c>
      <c r="K65">
        <v>1130426147</v>
      </c>
      <c r="L65">
        <v>1158369169</v>
      </c>
      <c r="M65">
        <v>1187026097</v>
      </c>
      <c r="N65">
        <v>1216472256</v>
      </c>
      <c r="O65">
        <v>1246716017</v>
      </c>
      <c r="P65">
        <v>1277762374</v>
      </c>
      <c r="Q65">
        <v>1309604349</v>
      </c>
      <c r="R65">
        <v>1342263687</v>
      </c>
      <c r="S65">
        <v>1375594732</v>
      </c>
      <c r="T65">
        <v>1409580208</v>
      </c>
      <c r="U65">
        <v>1444169309</v>
      </c>
      <c r="V65">
        <v>1479422523</v>
      </c>
      <c r="W65">
        <v>1515592095</v>
      </c>
      <c r="X65">
        <v>1553047664</v>
      </c>
      <c r="Y65">
        <v>1591990202</v>
      </c>
      <c r="Z65">
        <v>1632475500</v>
      </c>
      <c r="AA65">
        <v>1674359619</v>
      </c>
      <c r="AB65">
        <v>1717368237</v>
      </c>
      <c r="AC65">
        <v>1761090462</v>
      </c>
      <c r="AD65">
        <v>1805249148</v>
      </c>
      <c r="AE65">
        <v>1849730185</v>
      </c>
      <c r="AF65">
        <v>1894522377</v>
      </c>
      <c r="AG65">
        <v>1939445455</v>
      </c>
      <c r="AH65">
        <v>1984308307</v>
      </c>
      <c r="AI65">
        <v>2031055831</v>
      </c>
      <c r="AJ65">
        <v>2075649490</v>
      </c>
      <c r="AK65">
        <v>2119850957</v>
      </c>
      <c r="AL65">
        <v>2163826818</v>
      </c>
      <c r="AM65">
        <v>2207779855</v>
      </c>
      <c r="AN65">
        <v>2251918069</v>
      </c>
      <c r="AO65">
        <v>2296329568</v>
      </c>
      <c r="AP65">
        <v>2340898615</v>
      </c>
      <c r="AQ65">
        <v>2385398260</v>
      </c>
      <c r="AR65">
        <v>2429667617</v>
      </c>
      <c r="AS65">
        <v>2473774746</v>
      </c>
      <c r="AT65">
        <v>2517286127</v>
      </c>
      <c r="AU65">
        <v>2560644470.8828726</v>
      </c>
      <c r="AV65">
        <v>2603838624.8989267</v>
      </c>
      <c r="AW65">
        <v>2647027405.9913721</v>
      </c>
      <c r="AX65">
        <v>2690316623.2439661</v>
      </c>
      <c r="AY65">
        <v>2733734510.4849863</v>
      </c>
      <c r="AZ65">
        <v>2777285768.9909286</v>
      </c>
      <c r="BA65">
        <v>2820959886.2955341</v>
      </c>
      <c r="BB65">
        <v>2864730145.1102009</v>
      </c>
      <c r="BC65">
        <v>2908808244.3622274</v>
      </c>
      <c r="BD65">
        <v>2952873719.3578157</v>
      </c>
      <c r="BE65">
        <v>2996573424.0772333</v>
      </c>
      <c r="BF65">
        <v>3040240927.6100821</v>
      </c>
      <c r="BG65">
        <v>3083836359.739162</v>
      </c>
      <c r="BH65">
        <v>3127290268.6820292</v>
      </c>
      <c r="BI65">
        <v>3170542188</v>
      </c>
    </row>
    <row r="66" spans="1:61" x14ac:dyDescent="0.3">
      <c r="A66" t="s">
        <v>184</v>
      </c>
      <c r="B66" t="s">
        <v>185</v>
      </c>
      <c r="C66" t="s">
        <v>610</v>
      </c>
      <c r="D66" t="s">
        <v>611</v>
      </c>
      <c r="E66">
        <v>1042016962</v>
      </c>
      <c r="F66">
        <v>1045307974</v>
      </c>
      <c r="G66">
        <v>1059467033</v>
      </c>
      <c r="H66">
        <v>1084916211</v>
      </c>
      <c r="I66">
        <v>1109997197</v>
      </c>
      <c r="J66">
        <v>1136131881</v>
      </c>
      <c r="K66">
        <v>1165700563</v>
      </c>
      <c r="L66">
        <v>1194329626</v>
      </c>
      <c r="M66">
        <v>1223381452</v>
      </c>
      <c r="N66">
        <v>1255964340</v>
      </c>
      <c r="O66">
        <v>1288580672</v>
      </c>
      <c r="P66">
        <v>1322181844</v>
      </c>
      <c r="Q66">
        <v>1354002849</v>
      </c>
      <c r="R66">
        <v>1384272287</v>
      </c>
      <c r="S66">
        <v>1414384540</v>
      </c>
      <c r="T66">
        <v>1441541935</v>
      </c>
      <c r="U66">
        <v>1465814651</v>
      </c>
      <c r="V66">
        <v>1488757160</v>
      </c>
      <c r="W66">
        <v>1511580462</v>
      </c>
      <c r="X66">
        <v>1534795624</v>
      </c>
      <c r="Y66">
        <v>1557506468</v>
      </c>
      <c r="Z66">
        <v>1580901245</v>
      </c>
      <c r="AA66">
        <v>1606486447</v>
      </c>
      <c r="AB66">
        <v>1632005817</v>
      </c>
      <c r="AC66">
        <v>1656292670</v>
      </c>
      <c r="AD66">
        <v>1681267479</v>
      </c>
      <c r="AE66">
        <v>1707960613</v>
      </c>
      <c r="AF66">
        <v>1736144967</v>
      </c>
      <c r="AG66">
        <v>1764605492</v>
      </c>
      <c r="AH66">
        <v>1792425355</v>
      </c>
      <c r="AI66">
        <v>1819288343</v>
      </c>
      <c r="AJ66">
        <v>1845101737</v>
      </c>
      <c r="AK66">
        <v>1869217918</v>
      </c>
      <c r="AL66">
        <v>1892440716</v>
      </c>
      <c r="AM66">
        <v>1915670711</v>
      </c>
      <c r="AN66">
        <v>1938715324</v>
      </c>
      <c r="AO66">
        <v>1961419043</v>
      </c>
      <c r="AP66">
        <v>1983653425</v>
      </c>
      <c r="AQ66">
        <v>2005143552</v>
      </c>
      <c r="AR66">
        <v>2025300644</v>
      </c>
      <c r="AS66">
        <v>2044496088</v>
      </c>
      <c r="AT66">
        <v>2063002418</v>
      </c>
      <c r="AU66">
        <v>2080534724</v>
      </c>
      <c r="AV66">
        <v>2097265008</v>
      </c>
      <c r="AW66">
        <v>2113465324</v>
      </c>
      <c r="AX66">
        <v>2129445086</v>
      </c>
      <c r="AY66">
        <v>2145245494</v>
      </c>
      <c r="AZ66">
        <v>2160431752</v>
      </c>
      <c r="BA66">
        <v>2175832008</v>
      </c>
      <c r="BB66">
        <v>2190811045</v>
      </c>
      <c r="BC66">
        <v>2205614879</v>
      </c>
      <c r="BD66">
        <v>2220357890</v>
      </c>
      <c r="BE66">
        <v>2235430359</v>
      </c>
      <c r="BF66">
        <v>2250552199</v>
      </c>
      <c r="BG66">
        <v>2265898057</v>
      </c>
      <c r="BH66">
        <v>2281203360</v>
      </c>
      <c r="BI66">
        <v>2296786207</v>
      </c>
    </row>
    <row r="67" spans="1:61" x14ac:dyDescent="0.3">
      <c r="A67" t="s">
        <v>186</v>
      </c>
      <c r="B67" t="s">
        <v>187</v>
      </c>
      <c r="C67" t="s">
        <v>610</v>
      </c>
      <c r="D67" t="s">
        <v>611</v>
      </c>
      <c r="E67">
        <v>279087938</v>
      </c>
      <c r="F67">
        <v>283416986</v>
      </c>
      <c r="G67">
        <v>287761794</v>
      </c>
      <c r="H67">
        <v>292120322</v>
      </c>
      <c r="I67">
        <v>296463073</v>
      </c>
      <c r="J67">
        <v>300740822</v>
      </c>
      <c r="K67">
        <v>304356201</v>
      </c>
      <c r="L67">
        <v>308039772</v>
      </c>
      <c r="M67">
        <v>311636189</v>
      </c>
      <c r="N67">
        <v>315162240</v>
      </c>
      <c r="O67">
        <v>318699628</v>
      </c>
      <c r="P67">
        <v>322234890</v>
      </c>
      <c r="Q67">
        <v>325762116</v>
      </c>
      <c r="R67">
        <v>329267807</v>
      </c>
      <c r="S67">
        <v>332789612</v>
      </c>
      <c r="T67">
        <v>336330171</v>
      </c>
      <c r="U67">
        <v>340024688</v>
      </c>
      <c r="V67">
        <v>343646223</v>
      </c>
      <c r="W67">
        <v>347250227</v>
      </c>
      <c r="X67">
        <v>350823401</v>
      </c>
      <c r="Y67">
        <v>354494056</v>
      </c>
      <c r="Z67">
        <v>358233804</v>
      </c>
      <c r="AA67">
        <v>361802765</v>
      </c>
      <c r="AB67">
        <v>365350752</v>
      </c>
      <c r="AC67">
        <v>369141750</v>
      </c>
      <c r="AD67">
        <v>372949384</v>
      </c>
      <c r="AE67">
        <v>376730350</v>
      </c>
      <c r="AF67">
        <v>380496651</v>
      </c>
      <c r="AG67">
        <v>384146656</v>
      </c>
      <c r="AH67">
        <v>387627353</v>
      </c>
      <c r="AI67">
        <v>390207446</v>
      </c>
      <c r="AJ67">
        <v>391907109</v>
      </c>
      <c r="AK67">
        <v>393481005</v>
      </c>
      <c r="AL67">
        <v>394905543</v>
      </c>
      <c r="AM67">
        <v>395568548</v>
      </c>
      <c r="AN67">
        <v>396053579</v>
      </c>
      <c r="AO67">
        <v>396285161</v>
      </c>
      <c r="AP67">
        <v>396772932</v>
      </c>
      <c r="AQ67">
        <v>396999014</v>
      </c>
      <c r="AR67">
        <v>397071924</v>
      </c>
      <c r="AS67">
        <v>397083969</v>
      </c>
      <c r="AT67">
        <v>396886165</v>
      </c>
      <c r="AU67">
        <v>396574307</v>
      </c>
      <c r="AV67">
        <v>396720391</v>
      </c>
      <c r="AW67">
        <v>397064999</v>
      </c>
      <c r="AX67">
        <v>397469492</v>
      </c>
      <c r="AY67">
        <v>398011334</v>
      </c>
      <c r="AZ67">
        <v>398693705</v>
      </c>
      <c r="BA67">
        <v>399739094</v>
      </c>
      <c r="BB67">
        <v>401472949</v>
      </c>
      <c r="BC67">
        <v>403470694</v>
      </c>
      <c r="BD67">
        <v>405521953</v>
      </c>
      <c r="BE67">
        <v>407706585</v>
      </c>
      <c r="BF67">
        <v>410126644</v>
      </c>
      <c r="BG67">
        <v>412510951</v>
      </c>
      <c r="BH67">
        <v>414975737</v>
      </c>
      <c r="BI67">
        <v>417424643</v>
      </c>
    </row>
    <row r="68" spans="1:61" x14ac:dyDescent="0.3">
      <c r="A68" t="s">
        <v>188</v>
      </c>
      <c r="B68" t="s">
        <v>189</v>
      </c>
      <c r="C68" t="s">
        <v>610</v>
      </c>
      <c r="D68" t="s">
        <v>611</v>
      </c>
      <c r="E68">
        <v>667246384</v>
      </c>
      <c r="F68">
        <v>674972972</v>
      </c>
      <c r="G68">
        <v>682938669</v>
      </c>
      <c r="H68">
        <v>690962675</v>
      </c>
      <c r="I68">
        <v>698905664</v>
      </c>
      <c r="J68">
        <v>706609007</v>
      </c>
      <c r="K68">
        <v>713341112</v>
      </c>
      <c r="L68">
        <v>719879789</v>
      </c>
      <c r="M68">
        <v>726161895</v>
      </c>
      <c r="N68">
        <v>732317863</v>
      </c>
      <c r="O68">
        <v>737948178</v>
      </c>
      <c r="P68">
        <v>743607439</v>
      </c>
      <c r="Q68">
        <v>749815857</v>
      </c>
      <c r="R68">
        <v>755867961</v>
      </c>
      <c r="S68">
        <v>761701324</v>
      </c>
      <c r="T68">
        <v>767332578</v>
      </c>
      <c r="U68">
        <v>772838318</v>
      </c>
      <c r="V68">
        <v>778094845</v>
      </c>
      <c r="W68">
        <v>783298994</v>
      </c>
      <c r="X68">
        <v>788525199</v>
      </c>
      <c r="Y68">
        <v>793937090</v>
      </c>
      <c r="Z68">
        <v>799215272</v>
      </c>
      <c r="AA68">
        <v>803972967</v>
      </c>
      <c r="AB68">
        <v>808524728</v>
      </c>
      <c r="AC68">
        <v>813281381</v>
      </c>
      <c r="AD68">
        <v>818146882</v>
      </c>
      <c r="AE68">
        <v>823155058</v>
      </c>
      <c r="AF68">
        <v>828213790</v>
      </c>
      <c r="AG68">
        <v>833315236</v>
      </c>
      <c r="AH68">
        <v>838462813</v>
      </c>
      <c r="AI68">
        <v>842848473</v>
      </c>
      <c r="AJ68">
        <v>846178277</v>
      </c>
      <c r="AK68">
        <v>849656744</v>
      </c>
      <c r="AL68">
        <v>852762014</v>
      </c>
      <c r="AM68">
        <v>854723057</v>
      </c>
      <c r="AN68">
        <v>856352861</v>
      </c>
      <c r="AO68">
        <v>857652703</v>
      </c>
      <c r="AP68">
        <v>859112727</v>
      </c>
      <c r="AQ68">
        <v>860236344</v>
      </c>
      <c r="AR68">
        <v>861380105</v>
      </c>
      <c r="AS68">
        <v>862304084</v>
      </c>
      <c r="AT68">
        <v>863615633</v>
      </c>
      <c r="AU68">
        <v>865196877</v>
      </c>
      <c r="AV68">
        <v>867457662</v>
      </c>
      <c r="AW68">
        <v>870030758</v>
      </c>
      <c r="AX68">
        <v>872661621</v>
      </c>
      <c r="AY68">
        <v>875343230</v>
      </c>
      <c r="AZ68">
        <v>878465992</v>
      </c>
      <c r="BA68">
        <v>881965816</v>
      </c>
      <c r="BB68">
        <v>885591693</v>
      </c>
      <c r="BC68">
        <v>889016221</v>
      </c>
      <c r="BD68">
        <v>891094964</v>
      </c>
      <c r="BE68">
        <v>894666669</v>
      </c>
      <c r="BF68">
        <v>898855113</v>
      </c>
      <c r="BG68">
        <v>903094668</v>
      </c>
      <c r="BH68">
        <v>907424836</v>
      </c>
      <c r="BI68">
        <v>911995305</v>
      </c>
    </row>
    <row r="69" spans="1:61" x14ac:dyDescent="0.3">
      <c r="A69" t="s">
        <v>190</v>
      </c>
      <c r="B69" t="s">
        <v>191</v>
      </c>
      <c r="C69" t="s">
        <v>610</v>
      </c>
      <c r="D69" t="s">
        <v>611</v>
      </c>
      <c r="E69">
        <v>4545550</v>
      </c>
      <c r="F69">
        <v>4676859</v>
      </c>
      <c r="G69">
        <v>4812890</v>
      </c>
      <c r="H69">
        <v>4953733</v>
      </c>
      <c r="I69">
        <v>5099468</v>
      </c>
      <c r="J69">
        <v>5250119</v>
      </c>
      <c r="K69">
        <v>5405685</v>
      </c>
      <c r="L69">
        <v>5566057</v>
      </c>
      <c r="M69">
        <v>5730906</v>
      </c>
      <c r="N69">
        <v>5899845</v>
      </c>
      <c r="O69">
        <v>6072527</v>
      </c>
      <c r="P69">
        <v>6248835</v>
      </c>
      <c r="Q69">
        <v>6428711</v>
      </c>
      <c r="R69">
        <v>6611916</v>
      </c>
      <c r="S69">
        <v>6798206</v>
      </c>
      <c r="T69">
        <v>6987391</v>
      </c>
      <c r="U69">
        <v>7179399</v>
      </c>
      <c r="V69">
        <v>7374234</v>
      </c>
      <c r="W69">
        <v>7571959</v>
      </c>
      <c r="X69">
        <v>7772653</v>
      </c>
      <c r="Y69">
        <v>7976445</v>
      </c>
      <c r="Z69">
        <v>8183194</v>
      </c>
      <c r="AA69">
        <v>8392940</v>
      </c>
      <c r="AB69">
        <v>8606213</v>
      </c>
      <c r="AC69">
        <v>8823751</v>
      </c>
      <c r="AD69">
        <v>9045979</v>
      </c>
      <c r="AE69">
        <v>9272906</v>
      </c>
      <c r="AF69">
        <v>9504129</v>
      </c>
      <c r="AG69">
        <v>9739176</v>
      </c>
      <c r="AH69">
        <v>9977377</v>
      </c>
      <c r="AI69">
        <v>10218091</v>
      </c>
      <c r="AJ69">
        <v>10460990</v>
      </c>
      <c r="AK69">
        <v>10705667</v>
      </c>
      <c r="AL69">
        <v>10951202</v>
      </c>
      <c r="AM69">
        <v>11196479</v>
      </c>
      <c r="AN69">
        <v>11440583</v>
      </c>
      <c r="AO69">
        <v>11683479</v>
      </c>
      <c r="AP69">
        <v>11924993</v>
      </c>
      <c r="AQ69">
        <v>12163885</v>
      </c>
      <c r="AR69">
        <v>12398691</v>
      </c>
      <c r="AS69">
        <v>12628596</v>
      </c>
      <c r="AT69">
        <v>12852755</v>
      </c>
      <c r="AU69">
        <v>13072060</v>
      </c>
      <c r="AV69">
        <v>13289601</v>
      </c>
      <c r="AW69">
        <v>13509647</v>
      </c>
      <c r="AX69">
        <v>13735233</v>
      </c>
      <c r="AY69">
        <v>13967480</v>
      </c>
      <c r="AZ69">
        <v>14205453</v>
      </c>
      <c r="BA69">
        <v>14447562</v>
      </c>
      <c r="BB69">
        <v>14691275</v>
      </c>
      <c r="BC69">
        <v>14934690</v>
      </c>
      <c r="BD69">
        <v>15177355</v>
      </c>
      <c r="BE69">
        <v>15419666</v>
      </c>
      <c r="BF69">
        <v>15661547</v>
      </c>
      <c r="BG69">
        <v>15903112</v>
      </c>
      <c r="BH69">
        <v>16144368</v>
      </c>
      <c r="BI69">
        <v>16385068</v>
      </c>
    </row>
    <row r="70" spans="1:61" x14ac:dyDescent="0.3">
      <c r="A70" t="s">
        <v>192</v>
      </c>
      <c r="B70" t="s">
        <v>193</v>
      </c>
      <c r="C70" t="s">
        <v>610</v>
      </c>
      <c r="D70" t="s">
        <v>611</v>
      </c>
      <c r="E70">
        <v>26996533</v>
      </c>
      <c r="F70">
        <v>27744712</v>
      </c>
      <c r="G70">
        <v>28506176</v>
      </c>
      <c r="H70">
        <v>29281250</v>
      </c>
      <c r="I70">
        <v>30071102</v>
      </c>
      <c r="J70">
        <v>30875964</v>
      </c>
      <c r="K70">
        <v>31697616</v>
      </c>
      <c r="L70">
        <v>32534021</v>
      </c>
      <c r="M70">
        <v>33377259</v>
      </c>
      <c r="N70">
        <v>34216826</v>
      </c>
      <c r="O70">
        <v>35046273</v>
      </c>
      <c r="P70">
        <v>35863382</v>
      </c>
      <c r="Q70">
        <v>36673642</v>
      </c>
      <c r="R70">
        <v>37488067</v>
      </c>
      <c r="S70">
        <v>38322022</v>
      </c>
      <c r="T70">
        <v>39187702</v>
      </c>
      <c r="U70">
        <v>40089032</v>
      </c>
      <c r="V70">
        <v>41026477</v>
      </c>
      <c r="W70">
        <v>42004655</v>
      </c>
      <c r="X70">
        <v>43027816</v>
      </c>
      <c r="Y70">
        <v>44099142</v>
      </c>
      <c r="Z70">
        <v>45216506</v>
      </c>
      <c r="AA70">
        <v>46379620</v>
      </c>
      <c r="AB70">
        <v>47594556</v>
      </c>
      <c r="AC70">
        <v>48868951</v>
      </c>
      <c r="AD70">
        <v>50204985</v>
      </c>
      <c r="AE70">
        <v>51607703</v>
      </c>
      <c r="AF70">
        <v>53066229</v>
      </c>
      <c r="AG70">
        <v>54547296</v>
      </c>
      <c r="AH70">
        <v>56006573</v>
      </c>
      <c r="AI70">
        <v>57412215</v>
      </c>
      <c r="AJ70">
        <v>58752390</v>
      </c>
      <c r="AK70">
        <v>60035536</v>
      </c>
      <c r="AL70">
        <v>61275601</v>
      </c>
      <c r="AM70">
        <v>62495745</v>
      </c>
      <c r="AN70">
        <v>63714386</v>
      </c>
      <c r="AO70">
        <v>64933456</v>
      </c>
      <c r="AP70">
        <v>66151117</v>
      </c>
      <c r="AQ70">
        <v>67378056</v>
      </c>
      <c r="AR70">
        <v>68626664</v>
      </c>
      <c r="AS70">
        <v>69905988</v>
      </c>
      <c r="AT70">
        <v>71226940</v>
      </c>
      <c r="AU70">
        <v>72590118</v>
      </c>
      <c r="AV70">
        <v>73981942</v>
      </c>
      <c r="AW70">
        <v>75381899</v>
      </c>
      <c r="AX70">
        <v>76778149</v>
      </c>
      <c r="AY70">
        <v>78159048</v>
      </c>
      <c r="AZ70">
        <v>79537253</v>
      </c>
      <c r="BA70">
        <v>80953881</v>
      </c>
      <c r="BB70">
        <v>82465022</v>
      </c>
      <c r="BC70">
        <v>84107606</v>
      </c>
      <c r="BD70">
        <v>85897561</v>
      </c>
      <c r="BE70">
        <v>87813257</v>
      </c>
      <c r="BF70">
        <v>89807433</v>
      </c>
      <c r="BG70">
        <v>91812566</v>
      </c>
      <c r="BH70">
        <v>93778172</v>
      </c>
      <c r="BI70">
        <v>95688681</v>
      </c>
    </row>
    <row r="71" spans="1:61" x14ac:dyDescent="0.3">
      <c r="A71" t="s">
        <v>194</v>
      </c>
      <c r="B71" t="s">
        <v>195</v>
      </c>
      <c r="C71" t="s">
        <v>610</v>
      </c>
      <c r="D71" t="s">
        <v>611</v>
      </c>
      <c r="E71">
        <v>265396502</v>
      </c>
      <c r="F71">
        <v>267825309</v>
      </c>
      <c r="G71">
        <v>270324828</v>
      </c>
      <c r="H71">
        <v>272876447</v>
      </c>
      <c r="I71">
        <v>275382197</v>
      </c>
      <c r="J71">
        <v>277856703</v>
      </c>
      <c r="K71">
        <v>280147494</v>
      </c>
      <c r="L71">
        <v>282114545</v>
      </c>
      <c r="M71">
        <v>283966953</v>
      </c>
      <c r="N71">
        <v>285855058</v>
      </c>
      <c r="O71">
        <v>287416205</v>
      </c>
      <c r="P71">
        <v>289032499</v>
      </c>
      <c r="Q71">
        <v>291040689</v>
      </c>
      <c r="R71">
        <v>292961768</v>
      </c>
      <c r="S71">
        <v>294689415</v>
      </c>
      <c r="T71">
        <v>296244715</v>
      </c>
      <c r="U71">
        <v>297573002</v>
      </c>
      <c r="V71">
        <v>298738608</v>
      </c>
      <c r="W71">
        <v>299908948</v>
      </c>
      <c r="X71">
        <v>301099972</v>
      </c>
      <c r="Y71">
        <v>302363486</v>
      </c>
      <c r="Z71">
        <v>303498663</v>
      </c>
      <c r="AA71">
        <v>304314034</v>
      </c>
      <c r="AB71">
        <v>304920007</v>
      </c>
      <c r="AC71">
        <v>305432240</v>
      </c>
      <c r="AD71">
        <v>306018719</v>
      </c>
      <c r="AE71">
        <v>306797207</v>
      </c>
      <c r="AF71">
        <v>307668322</v>
      </c>
      <c r="AG71">
        <v>308725859</v>
      </c>
      <c r="AH71">
        <v>310080079</v>
      </c>
      <c r="AI71">
        <v>311539698</v>
      </c>
      <c r="AJ71">
        <v>312708143</v>
      </c>
      <c r="AK71">
        <v>314162055</v>
      </c>
      <c r="AL71">
        <v>315449102</v>
      </c>
      <c r="AM71">
        <v>316366781</v>
      </c>
      <c r="AN71">
        <v>317181450</v>
      </c>
      <c r="AO71">
        <v>318003013</v>
      </c>
      <c r="AP71">
        <v>318761758</v>
      </c>
      <c r="AQ71">
        <v>319433986</v>
      </c>
      <c r="AR71">
        <v>320258899</v>
      </c>
      <c r="AS71">
        <v>321310785</v>
      </c>
      <c r="AT71">
        <v>322547881</v>
      </c>
      <c r="AU71">
        <v>324125338</v>
      </c>
      <c r="AV71">
        <v>325885962</v>
      </c>
      <c r="AW71">
        <v>327682509</v>
      </c>
      <c r="AX71">
        <v>329380418</v>
      </c>
      <c r="AY71">
        <v>330922786</v>
      </c>
      <c r="AZ71">
        <v>332645168</v>
      </c>
      <c r="BA71">
        <v>334274731</v>
      </c>
      <c r="BB71">
        <v>335360887</v>
      </c>
      <c r="BC71">
        <v>336151479</v>
      </c>
      <c r="BD71">
        <v>335425831</v>
      </c>
      <c r="BE71">
        <v>336167296</v>
      </c>
      <c r="BF71">
        <v>337296873</v>
      </c>
      <c r="BG71">
        <v>338429646</v>
      </c>
      <c r="BH71">
        <v>339519210</v>
      </c>
      <c r="BI71">
        <v>340894606</v>
      </c>
    </row>
    <row r="72" spans="1:61" x14ac:dyDescent="0.3">
      <c r="A72" t="s">
        <v>196</v>
      </c>
      <c r="B72" t="s">
        <v>197</v>
      </c>
      <c r="C72" t="s">
        <v>610</v>
      </c>
      <c r="D72" t="s">
        <v>611</v>
      </c>
      <c r="E72">
        <v>1397491</v>
      </c>
      <c r="F72">
        <v>1432640</v>
      </c>
      <c r="G72">
        <v>1469645</v>
      </c>
      <c r="H72">
        <v>1508273</v>
      </c>
      <c r="I72">
        <v>1548187</v>
      </c>
      <c r="J72">
        <v>1589179</v>
      </c>
      <c r="K72">
        <v>1631147</v>
      </c>
      <c r="L72">
        <v>1674204</v>
      </c>
      <c r="M72">
        <v>1718525</v>
      </c>
      <c r="N72">
        <v>1764343</v>
      </c>
      <c r="O72">
        <v>1811878</v>
      </c>
      <c r="P72">
        <v>1861199</v>
      </c>
      <c r="Q72">
        <v>1912302</v>
      </c>
      <c r="R72">
        <v>1965160</v>
      </c>
      <c r="S72">
        <v>2019717</v>
      </c>
      <c r="T72">
        <v>2075965</v>
      </c>
      <c r="U72">
        <v>2133723</v>
      </c>
      <c r="V72">
        <v>2193068</v>
      </c>
      <c r="W72">
        <v>2254450</v>
      </c>
      <c r="X72">
        <v>2318495</v>
      </c>
      <c r="Y72">
        <v>2385540</v>
      </c>
      <c r="Z72">
        <v>2454766</v>
      </c>
      <c r="AA72">
        <v>2525521</v>
      </c>
      <c r="AB72">
        <v>2598410</v>
      </c>
      <c r="AC72">
        <v>2674289</v>
      </c>
      <c r="AD72">
        <v>2753151</v>
      </c>
      <c r="AE72">
        <v>2837111</v>
      </c>
      <c r="AF72">
        <v>2924349</v>
      </c>
      <c r="AG72">
        <v>3006361</v>
      </c>
      <c r="AH72">
        <v>3071771</v>
      </c>
      <c r="AI72">
        <v>3113311</v>
      </c>
      <c r="AJ72">
        <v>3127297</v>
      </c>
      <c r="AK72">
        <v>3118582</v>
      </c>
      <c r="AL72">
        <v>3099047</v>
      </c>
      <c r="AM72">
        <v>3085443</v>
      </c>
      <c r="AN72">
        <v>3090159</v>
      </c>
      <c r="AO72">
        <v>3116379</v>
      </c>
      <c r="AP72">
        <v>3161350</v>
      </c>
      <c r="AQ72">
        <v>3224223</v>
      </c>
      <c r="AR72">
        <v>3302263</v>
      </c>
      <c r="AS72">
        <v>3392801</v>
      </c>
      <c r="AT72">
        <v>3497124</v>
      </c>
      <c r="AU72">
        <v>3614639</v>
      </c>
      <c r="AV72">
        <v>3738265</v>
      </c>
      <c r="AW72">
        <v>3858623</v>
      </c>
      <c r="AX72">
        <v>3969007</v>
      </c>
      <c r="AY72">
        <v>4066648</v>
      </c>
      <c r="AZ72">
        <v>4153332</v>
      </c>
      <c r="BA72">
        <v>4232636</v>
      </c>
      <c r="BB72">
        <v>4310334</v>
      </c>
      <c r="BC72">
        <v>4390840</v>
      </c>
      <c r="BD72">
        <v>4474690</v>
      </c>
    </row>
    <row r="73" spans="1:61" x14ac:dyDescent="0.3">
      <c r="A73" t="s">
        <v>198</v>
      </c>
      <c r="B73" t="s">
        <v>199</v>
      </c>
      <c r="C73" t="s">
        <v>610</v>
      </c>
      <c r="D73" t="s">
        <v>611</v>
      </c>
      <c r="E73">
        <v>30455000</v>
      </c>
      <c r="F73">
        <v>30739250</v>
      </c>
      <c r="G73">
        <v>31023366</v>
      </c>
      <c r="H73">
        <v>31296651</v>
      </c>
      <c r="I73">
        <v>31609195</v>
      </c>
      <c r="J73">
        <v>31954292</v>
      </c>
      <c r="K73">
        <v>32283194</v>
      </c>
      <c r="L73">
        <v>32682947</v>
      </c>
      <c r="M73">
        <v>33113134</v>
      </c>
      <c r="N73">
        <v>33441054</v>
      </c>
      <c r="O73">
        <v>33814531</v>
      </c>
      <c r="P73">
        <v>34224490</v>
      </c>
      <c r="Q73">
        <v>34604469</v>
      </c>
      <c r="R73">
        <v>34988947</v>
      </c>
      <c r="S73">
        <v>35373335</v>
      </c>
      <c r="T73">
        <v>35757900</v>
      </c>
      <c r="U73">
        <v>36137812</v>
      </c>
      <c r="V73">
        <v>36511638</v>
      </c>
      <c r="W73">
        <v>36864898</v>
      </c>
      <c r="X73">
        <v>37191330</v>
      </c>
      <c r="Y73">
        <v>37491165</v>
      </c>
      <c r="Z73">
        <v>37758631</v>
      </c>
      <c r="AA73">
        <v>37986012</v>
      </c>
      <c r="AB73">
        <v>38171525</v>
      </c>
      <c r="AC73">
        <v>38330364</v>
      </c>
      <c r="AD73">
        <v>38469512</v>
      </c>
      <c r="AE73">
        <v>38584624</v>
      </c>
      <c r="AF73">
        <v>38684815</v>
      </c>
      <c r="AG73">
        <v>38766939</v>
      </c>
      <c r="AH73">
        <v>38827764</v>
      </c>
      <c r="AI73">
        <v>38867322</v>
      </c>
      <c r="AJ73">
        <v>38966376</v>
      </c>
      <c r="AK73">
        <v>39157685</v>
      </c>
      <c r="AL73">
        <v>39361262</v>
      </c>
      <c r="AM73">
        <v>39549108</v>
      </c>
      <c r="AN73">
        <v>39724050</v>
      </c>
      <c r="AO73">
        <v>39889852</v>
      </c>
      <c r="AP73">
        <v>40057389</v>
      </c>
      <c r="AQ73">
        <v>40223509</v>
      </c>
      <c r="AR73">
        <v>40386875</v>
      </c>
      <c r="AS73">
        <v>40567864</v>
      </c>
      <c r="AT73">
        <v>40850412</v>
      </c>
      <c r="AU73">
        <v>41431558</v>
      </c>
      <c r="AV73">
        <v>42187645</v>
      </c>
      <c r="AW73">
        <v>42921895</v>
      </c>
      <c r="AX73">
        <v>43653155</v>
      </c>
      <c r="AY73">
        <v>44397319</v>
      </c>
      <c r="AZ73">
        <v>45226803</v>
      </c>
      <c r="BA73">
        <v>45954106</v>
      </c>
      <c r="BB73">
        <v>46362946</v>
      </c>
      <c r="BC73">
        <v>46576897</v>
      </c>
      <c r="BD73">
        <v>46742697</v>
      </c>
      <c r="BE73">
        <v>46773055</v>
      </c>
      <c r="BF73">
        <v>46620045</v>
      </c>
      <c r="BG73">
        <v>46480882</v>
      </c>
      <c r="BH73">
        <v>46447697</v>
      </c>
      <c r="BI73">
        <v>46443959</v>
      </c>
    </row>
    <row r="74" spans="1:61" x14ac:dyDescent="0.3">
      <c r="A74" t="s">
        <v>200</v>
      </c>
      <c r="B74" t="s">
        <v>201</v>
      </c>
      <c r="C74" t="s">
        <v>610</v>
      </c>
      <c r="D74" t="s">
        <v>611</v>
      </c>
      <c r="E74">
        <v>1211537</v>
      </c>
      <c r="F74">
        <v>1225077</v>
      </c>
      <c r="G74">
        <v>1241623</v>
      </c>
      <c r="H74">
        <v>1258857</v>
      </c>
      <c r="I74">
        <v>1277086</v>
      </c>
      <c r="J74">
        <v>1294566</v>
      </c>
      <c r="K74">
        <v>1308597</v>
      </c>
      <c r="L74">
        <v>1318946</v>
      </c>
      <c r="M74">
        <v>1331214</v>
      </c>
      <c r="N74">
        <v>1345249</v>
      </c>
      <c r="O74">
        <v>1360076</v>
      </c>
      <c r="P74">
        <v>1376955</v>
      </c>
      <c r="Q74">
        <v>1392518</v>
      </c>
      <c r="R74">
        <v>1405951</v>
      </c>
      <c r="S74">
        <v>1418169</v>
      </c>
      <c r="T74">
        <v>1429352</v>
      </c>
      <c r="U74">
        <v>1439576</v>
      </c>
      <c r="V74">
        <v>1450211</v>
      </c>
      <c r="W74">
        <v>1460188</v>
      </c>
      <c r="X74">
        <v>1468333</v>
      </c>
      <c r="Y74">
        <v>1477219</v>
      </c>
      <c r="Z74">
        <v>1487666</v>
      </c>
      <c r="AA74">
        <v>1498414</v>
      </c>
      <c r="AB74">
        <v>1508745</v>
      </c>
      <c r="AC74">
        <v>1518617</v>
      </c>
      <c r="AD74">
        <v>1528781</v>
      </c>
      <c r="AE74">
        <v>1540190</v>
      </c>
      <c r="AF74">
        <v>1552221</v>
      </c>
      <c r="AG74">
        <v>1561900</v>
      </c>
      <c r="AH74">
        <v>1568131</v>
      </c>
      <c r="AI74">
        <v>1569174</v>
      </c>
      <c r="AJ74">
        <v>1561314</v>
      </c>
      <c r="AK74">
        <v>1533091</v>
      </c>
      <c r="AL74">
        <v>1494128</v>
      </c>
      <c r="AM74">
        <v>1462514</v>
      </c>
      <c r="AN74">
        <v>1436634</v>
      </c>
      <c r="AO74">
        <v>1415594</v>
      </c>
      <c r="AP74">
        <v>1399535</v>
      </c>
      <c r="AQ74">
        <v>1386156</v>
      </c>
      <c r="AR74">
        <v>1390244</v>
      </c>
      <c r="AS74">
        <v>1396985</v>
      </c>
      <c r="AT74">
        <v>1388115</v>
      </c>
      <c r="AU74">
        <v>1379350</v>
      </c>
      <c r="AV74">
        <v>1370720</v>
      </c>
      <c r="AW74">
        <v>1362550</v>
      </c>
      <c r="AX74">
        <v>1354775</v>
      </c>
      <c r="AY74">
        <v>1346810</v>
      </c>
      <c r="AZ74">
        <v>1340680</v>
      </c>
      <c r="BA74">
        <v>1337090</v>
      </c>
      <c r="BB74">
        <v>1334515</v>
      </c>
      <c r="BC74">
        <v>1331475</v>
      </c>
      <c r="BD74">
        <v>1327439</v>
      </c>
      <c r="BE74">
        <v>1322696</v>
      </c>
      <c r="BF74">
        <v>1317997</v>
      </c>
      <c r="BG74">
        <v>1314545</v>
      </c>
      <c r="BH74">
        <v>1315407</v>
      </c>
      <c r="BI74">
        <v>1316481</v>
      </c>
    </row>
    <row r="75" spans="1:61" x14ac:dyDescent="0.3">
      <c r="A75" t="s">
        <v>202</v>
      </c>
      <c r="B75" t="s">
        <v>203</v>
      </c>
      <c r="C75" t="s">
        <v>610</v>
      </c>
      <c r="D75" t="s">
        <v>611</v>
      </c>
      <c r="E75">
        <v>22151278</v>
      </c>
      <c r="F75">
        <v>22671190</v>
      </c>
      <c r="G75">
        <v>23221389</v>
      </c>
      <c r="H75">
        <v>23798429</v>
      </c>
      <c r="I75">
        <v>24397024</v>
      </c>
      <c r="J75">
        <v>25013626</v>
      </c>
      <c r="K75">
        <v>25641376</v>
      </c>
      <c r="L75">
        <v>26281208</v>
      </c>
      <c r="M75">
        <v>26946079</v>
      </c>
      <c r="N75">
        <v>27654161</v>
      </c>
      <c r="O75">
        <v>28415077</v>
      </c>
      <c r="P75">
        <v>29245207</v>
      </c>
      <c r="Q75">
        <v>30132580</v>
      </c>
      <c r="R75">
        <v>31025115</v>
      </c>
      <c r="S75">
        <v>31851708</v>
      </c>
      <c r="T75">
        <v>32566821</v>
      </c>
      <c r="U75">
        <v>33146891</v>
      </c>
      <c r="V75">
        <v>33622390</v>
      </c>
      <c r="W75">
        <v>34068316</v>
      </c>
      <c r="X75">
        <v>34590226</v>
      </c>
      <c r="Y75">
        <v>35264898</v>
      </c>
      <c r="Z75">
        <v>36120288</v>
      </c>
      <c r="AA75">
        <v>37136848</v>
      </c>
      <c r="AB75">
        <v>38285883</v>
      </c>
      <c r="AC75">
        <v>39518801</v>
      </c>
      <c r="AD75">
        <v>40800343</v>
      </c>
      <c r="AE75">
        <v>42120730</v>
      </c>
      <c r="AF75">
        <v>43493283</v>
      </c>
      <c r="AG75">
        <v>44932064</v>
      </c>
      <c r="AH75">
        <v>46458913</v>
      </c>
      <c r="AI75">
        <v>48086516</v>
      </c>
      <c r="AJ75">
        <v>49821083</v>
      </c>
      <c r="AK75">
        <v>51647768</v>
      </c>
      <c r="AL75">
        <v>53532956</v>
      </c>
      <c r="AM75">
        <v>55431123</v>
      </c>
      <c r="AN75">
        <v>57309880</v>
      </c>
      <c r="AO75">
        <v>59155148</v>
      </c>
      <c r="AP75">
        <v>60976450</v>
      </c>
      <c r="AQ75">
        <v>62794151</v>
      </c>
      <c r="AR75">
        <v>64640054</v>
      </c>
      <c r="AS75">
        <v>66537331</v>
      </c>
      <c r="AT75">
        <v>68492257</v>
      </c>
      <c r="AU75">
        <v>70497192</v>
      </c>
      <c r="AV75">
        <v>72545144</v>
      </c>
      <c r="AW75">
        <v>74624405</v>
      </c>
      <c r="AX75">
        <v>76727083</v>
      </c>
      <c r="AY75">
        <v>78850689</v>
      </c>
      <c r="AZ75">
        <v>81000409</v>
      </c>
      <c r="BA75">
        <v>83184892</v>
      </c>
      <c r="BB75">
        <v>85416253</v>
      </c>
      <c r="BC75">
        <v>87702670</v>
      </c>
      <c r="BD75">
        <v>90046756</v>
      </c>
      <c r="BE75">
        <v>92444183</v>
      </c>
      <c r="BF75">
        <v>94887724</v>
      </c>
      <c r="BG75">
        <v>97366774</v>
      </c>
      <c r="BH75">
        <v>99873033</v>
      </c>
      <c r="BI75">
        <v>102403196</v>
      </c>
    </row>
    <row r="76" spans="1:61" x14ac:dyDescent="0.3">
      <c r="A76" t="s">
        <v>204</v>
      </c>
      <c r="B76" t="s">
        <v>205</v>
      </c>
      <c r="C76" t="s">
        <v>610</v>
      </c>
      <c r="D76" t="s">
        <v>611</v>
      </c>
      <c r="E76">
        <v>409498463</v>
      </c>
      <c r="F76">
        <v>413007006</v>
      </c>
      <c r="G76">
        <v>416670637</v>
      </c>
      <c r="H76">
        <v>420393293</v>
      </c>
      <c r="I76">
        <v>424075858</v>
      </c>
      <c r="J76">
        <v>427592605</v>
      </c>
      <c r="K76">
        <v>430868372</v>
      </c>
      <c r="L76">
        <v>434001556</v>
      </c>
      <c r="M76">
        <v>436916059</v>
      </c>
      <c r="N76">
        <v>439730656</v>
      </c>
      <c r="O76">
        <v>442062266</v>
      </c>
      <c r="P76">
        <v>444400996</v>
      </c>
      <c r="Q76">
        <v>447253578</v>
      </c>
      <c r="R76">
        <v>449960637</v>
      </c>
      <c r="S76">
        <v>452475893</v>
      </c>
      <c r="T76">
        <v>454865483</v>
      </c>
      <c r="U76">
        <v>457001001</v>
      </c>
      <c r="V76">
        <v>458888174</v>
      </c>
      <c r="W76">
        <v>460699315</v>
      </c>
      <c r="X76">
        <v>462488540</v>
      </c>
      <c r="Y76">
        <v>464392913</v>
      </c>
      <c r="Z76">
        <v>466099879</v>
      </c>
      <c r="AA76">
        <v>467389436</v>
      </c>
      <c r="AB76">
        <v>468468840</v>
      </c>
      <c r="AC76">
        <v>469501597</v>
      </c>
      <c r="AD76">
        <v>470637754</v>
      </c>
      <c r="AE76">
        <v>471937316</v>
      </c>
      <c r="AF76">
        <v>473284093</v>
      </c>
      <c r="AG76">
        <v>474792549</v>
      </c>
      <c r="AH76">
        <v>476392094</v>
      </c>
      <c r="AI76">
        <v>478005307</v>
      </c>
      <c r="AJ76">
        <v>478976406</v>
      </c>
      <c r="AK76">
        <v>480438473</v>
      </c>
      <c r="AL76">
        <v>482099284</v>
      </c>
      <c r="AM76">
        <v>483262847</v>
      </c>
      <c r="AN76">
        <v>484271345</v>
      </c>
      <c r="AO76">
        <v>485000714</v>
      </c>
      <c r="AP76">
        <v>485892088</v>
      </c>
      <c r="AQ76">
        <v>486565874</v>
      </c>
      <c r="AR76">
        <v>487539363</v>
      </c>
      <c r="AS76">
        <v>488178830</v>
      </c>
      <c r="AT76">
        <v>489155666</v>
      </c>
      <c r="AU76">
        <v>490390251</v>
      </c>
      <c r="AV76">
        <v>492200115</v>
      </c>
      <c r="AW76">
        <v>494162545</v>
      </c>
      <c r="AX76">
        <v>496115011</v>
      </c>
      <c r="AY76">
        <v>497973707</v>
      </c>
      <c r="AZ76">
        <v>499916649</v>
      </c>
      <c r="BA76">
        <v>501808478</v>
      </c>
      <c r="BB76">
        <v>503317964</v>
      </c>
      <c r="BC76">
        <v>504421131</v>
      </c>
      <c r="BD76">
        <v>504012082</v>
      </c>
      <c r="BE76">
        <v>505104334</v>
      </c>
      <c r="BF76">
        <v>506592457</v>
      </c>
      <c r="BG76">
        <v>508157247</v>
      </c>
      <c r="BH76">
        <v>509703315</v>
      </c>
      <c r="BI76">
        <v>511497415</v>
      </c>
    </row>
    <row r="77" spans="1:61" x14ac:dyDescent="0.3">
      <c r="A77" t="s">
        <v>206</v>
      </c>
      <c r="B77" t="s">
        <v>207</v>
      </c>
      <c r="C77" t="s">
        <v>610</v>
      </c>
      <c r="D77" t="s">
        <v>611</v>
      </c>
      <c r="E77">
        <v>121765037</v>
      </c>
      <c r="F77">
        <v>124558907</v>
      </c>
      <c r="G77">
        <v>127465500</v>
      </c>
      <c r="H77">
        <v>130492518</v>
      </c>
      <c r="I77">
        <v>133661787</v>
      </c>
      <c r="J77">
        <v>136988867</v>
      </c>
      <c r="K77">
        <v>140486338</v>
      </c>
      <c r="L77">
        <v>144152478</v>
      </c>
      <c r="M77">
        <v>147967143</v>
      </c>
      <c r="N77">
        <v>151904121</v>
      </c>
      <c r="O77">
        <v>155946806</v>
      </c>
      <c r="P77">
        <v>160072960</v>
      </c>
      <c r="Q77">
        <v>164297540</v>
      </c>
      <c r="R77">
        <v>168673430</v>
      </c>
      <c r="S77">
        <v>173281249</v>
      </c>
      <c r="T77">
        <v>178166730</v>
      </c>
      <c r="U77">
        <v>183363175</v>
      </c>
      <c r="V77">
        <v>188827291</v>
      </c>
      <c r="W77">
        <v>194446551</v>
      </c>
      <c r="X77">
        <v>200065012</v>
      </c>
      <c r="Y77">
        <v>205569660</v>
      </c>
      <c r="Z77">
        <v>210939026</v>
      </c>
      <c r="AA77">
        <v>216213145</v>
      </c>
      <c r="AB77">
        <v>221432781</v>
      </c>
      <c r="AC77">
        <v>226660414</v>
      </c>
      <c r="AD77">
        <v>231956914</v>
      </c>
      <c r="AE77">
        <v>237300542</v>
      </c>
      <c r="AF77">
        <v>242711060</v>
      </c>
      <c r="AG77">
        <v>248333373</v>
      </c>
      <c r="AH77">
        <v>254349779</v>
      </c>
      <c r="AI77">
        <v>262862202</v>
      </c>
      <c r="AJ77">
        <v>270090401</v>
      </c>
      <c r="AK77">
        <v>277863547</v>
      </c>
      <c r="AL77">
        <v>285986364</v>
      </c>
      <c r="AM77">
        <v>294177517</v>
      </c>
      <c r="AN77">
        <v>302240865</v>
      </c>
      <c r="AO77">
        <v>310098332</v>
      </c>
      <c r="AP77">
        <v>317827011</v>
      </c>
      <c r="AQ77">
        <v>325374011</v>
      </c>
      <c r="AR77">
        <v>333069571</v>
      </c>
      <c r="AS77">
        <v>341295147</v>
      </c>
      <c r="AT77">
        <v>350015363</v>
      </c>
      <c r="AU77">
        <v>359110192</v>
      </c>
      <c r="AV77">
        <v>368514375</v>
      </c>
      <c r="AW77">
        <v>378123879</v>
      </c>
      <c r="AX77">
        <v>387862311</v>
      </c>
      <c r="AY77">
        <v>397732436</v>
      </c>
      <c r="AZ77">
        <v>407747286</v>
      </c>
      <c r="BA77">
        <v>417919663</v>
      </c>
      <c r="BB77">
        <v>428246870</v>
      </c>
      <c r="BC77">
        <v>438737943</v>
      </c>
      <c r="BD77">
        <v>449398455</v>
      </c>
      <c r="BE77">
        <v>460228236</v>
      </c>
      <c r="BF77">
        <v>471253115</v>
      </c>
      <c r="BG77">
        <v>482474449</v>
      </c>
      <c r="BH77">
        <v>493919601</v>
      </c>
      <c r="BI77">
        <v>505635987</v>
      </c>
    </row>
    <row r="78" spans="1:61" x14ac:dyDescent="0.3">
      <c r="A78" t="s">
        <v>208</v>
      </c>
      <c r="B78" t="s">
        <v>209</v>
      </c>
      <c r="C78" t="s">
        <v>610</v>
      </c>
      <c r="D78" t="s">
        <v>611</v>
      </c>
      <c r="E78">
        <v>4429634</v>
      </c>
      <c r="F78">
        <v>4461005</v>
      </c>
      <c r="G78">
        <v>4491443</v>
      </c>
      <c r="H78">
        <v>4523309</v>
      </c>
      <c r="I78">
        <v>4548543</v>
      </c>
      <c r="J78">
        <v>4563732</v>
      </c>
      <c r="K78">
        <v>4580869</v>
      </c>
      <c r="L78">
        <v>4605744</v>
      </c>
      <c r="M78">
        <v>4626469</v>
      </c>
      <c r="N78">
        <v>4623785</v>
      </c>
      <c r="O78">
        <v>4606307</v>
      </c>
      <c r="P78">
        <v>4612124</v>
      </c>
      <c r="Q78">
        <v>4639657</v>
      </c>
      <c r="R78">
        <v>4666081</v>
      </c>
      <c r="S78">
        <v>4690574</v>
      </c>
      <c r="T78">
        <v>4711440</v>
      </c>
      <c r="U78">
        <v>4725664</v>
      </c>
      <c r="V78">
        <v>4738902</v>
      </c>
      <c r="W78">
        <v>4752528</v>
      </c>
      <c r="X78">
        <v>4764690</v>
      </c>
      <c r="Y78">
        <v>4779535</v>
      </c>
      <c r="Z78">
        <v>4799964</v>
      </c>
      <c r="AA78">
        <v>4826933</v>
      </c>
      <c r="AB78">
        <v>4855787</v>
      </c>
      <c r="AC78">
        <v>4881803</v>
      </c>
      <c r="AD78">
        <v>4902206</v>
      </c>
      <c r="AE78">
        <v>4918154</v>
      </c>
      <c r="AF78">
        <v>4932123</v>
      </c>
      <c r="AG78">
        <v>4946481</v>
      </c>
      <c r="AH78">
        <v>4964371</v>
      </c>
      <c r="AI78">
        <v>4986431</v>
      </c>
      <c r="AJ78">
        <v>5013740</v>
      </c>
      <c r="AK78">
        <v>5041992</v>
      </c>
      <c r="AL78">
        <v>5066447</v>
      </c>
      <c r="AM78">
        <v>5088333</v>
      </c>
      <c r="AN78">
        <v>5107790</v>
      </c>
      <c r="AO78">
        <v>5124573</v>
      </c>
      <c r="AP78">
        <v>5139835</v>
      </c>
      <c r="AQ78">
        <v>5153498</v>
      </c>
      <c r="AR78">
        <v>5165474</v>
      </c>
      <c r="AS78">
        <v>5176209</v>
      </c>
      <c r="AT78">
        <v>5188008</v>
      </c>
      <c r="AU78">
        <v>5200598</v>
      </c>
      <c r="AV78">
        <v>5213014</v>
      </c>
      <c r="AW78">
        <v>5228172</v>
      </c>
      <c r="AX78">
        <v>5246096</v>
      </c>
      <c r="AY78">
        <v>5266268</v>
      </c>
      <c r="AZ78">
        <v>5288720</v>
      </c>
      <c r="BA78">
        <v>5313399</v>
      </c>
      <c r="BB78">
        <v>5338871</v>
      </c>
      <c r="BC78">
        <v>5363352</v>
      </c>
      <c r="BD78">
        <v>5388272</v>
      </c>
      <c r="BE78">
        <v>5413971</v>
      </c>
      <c r="BF78">
        <v>5438972</v>
      </c>
      <c r="BG78">
        <v>5461512</v>
      </c>
      <c r="BH78">
        <v>5479531</v>
      </c>
      <c r="BI78">
        <v>5495096</v>
      </c>
    </row>
    <row r="79" spans="1:61" x14ac:dyDescent="0.3">
      <c r="A79" t="s">
        <v>210</v>
      </c>
      <c r="B79" t="s">
        <v>211</v>
      </c>
      <c r="C79" t="s">
        <v>610</v>
      </c>
      <c r="D79" t="s">
        <v>611</v>
      </c>
      <c r="E79">
        <v>393386</v>
      </c>
      <c r="F79">
        <v>407156</v>
      </c>
      <c r="G79">
        <v>421577</v>
      </c>
      <c r="H79">
        <v>436208</v>
      </c>
      <c r="I79">
        <v>450450</v>
      </c>
      <c r="J79">
        <v>463883</v>
      </c>
      <c r="K79">
        <v>476324</v>
      </c>
      <c r="L79">
        <v>487913</v>
      </c>
      <c r="M79">
        <v>498892</v>
      </c>
      <c r="N79">
        <v>509658</v>
      </c>
      <c r="O79">
        <v>520529</v>
      </c>
      <c r="P79">
        <v>531601</v>
      </c>
      <c r="Q79">
        <v>542814</v>
      </c>
      <c r="R79">
        <v>554107</v>
      </c>
      <c r="S79">
        <v>565388</v>
      </c>
      <c r="T79">
        <v>576595</v>
      </c>
      <c r="U79">
        <v>587520</v>
      </c>
      <c r="V79">
        <v>598259</v>
      </c>
      <c r="W79">
        <v>609345</v>
      </c>
      <c r="X79">
        <v>621538</v>
      </c>
      <c r="Y79">
        <v>635255</v>
      </c>
      <c r="Z79">
        <v>650955</v>
      </c>
      <c r="AA79">
        <v>668198</v>
      </c>
      <c r="AB79">
        <v>685391</v>
      </c>
      <c r="AC79">
        <v>700366</v>
      </c>
      <c r="AD79">
        <v>711661</v>
      </c>
      <c r="AE79">
        <v>718548</v>
      </c>
      <c r="AF79">
        <v>721725</v>
      </c>
      <c r="AG79">
        <v>722917</v>
      </c>
      <c r="AH79">
        <v>724624</v>
      </c>
      <c r="AI79">
        <v>728628</v>
      </c>
      <c r="AJ79">
        <v>735473</v>
      </c>
      <c r="AK79">
        <v>744531</v>
      </c>
      <c r="AL79">
        <v>755026</v>
      </c>
      <c r="AM79">
        <v>765667</v>
      </c>
      <c r="AN79">
        <v>775498</v>
      </c>
      <c r="AO79">
        <v>784476</v>
      </c>
      <c r="AP79">
        <v>792860</v>
      </c>
      <c r="AQ79">
        <v>800315</v>
      </c>
      <c r="AR79">
        <v>806494</v>
      </c>
      <c r="AS79">
        <v>811223</v>
      </c>
      <c r="AT79">
        <v>814218</v>
      </c>
      <c r="AU79">
        <v>815691</v>
      </c>
      <c r="AV79">
        <v>816628</v>
      </c>
      <c r="AW79">
        <v>818354</v>
      </c>
      <c r="AX79">
        <v>821817</v>
      </c>
      <c r="AY79">
        <v>827411</v>
      </c>
      <c r="AZ79">
        <v>834812</v>
      </c>
      <c r="BA79">
        <v>843340</v>
      </c>
      <c r="BB79">
        <v>851967</v>
      </c>
      <c r="BC79">
        <v>859950</v>
      </c>
      <c r="BD79">
        <v>867086</v>
      </c>
      <c r="BE79">
        <v>873596</v>
      </c>
      <c r="BF79">
        <v>879715</v>
      </c>
      <c r="BG79">
        <v>885806</v>
      </c>
      <c r="BH79">
        <v>892149</v>
      </c>
      <c r="BI79">
        <v>898760</v>
      </c>
    </row>
    <row r="80" spans="1:61" x14ac:dyDescent="0.3">
      <c r="A80" t="s">
        <v>212</v>
      </c>
      <c r="B80" t="s">
        <v>213</v>
      </c>
      <c r="C80" t="s">
        <v>610</v>
      </c>
      <c r="D80" t="s">
        <v>611</v>
      </c>
      <c r="E80">
        <v>46814237</v>
      </c>
      <c r="F80">
        <v>47444751</v>
      </c>
      <c r="G80">
        <v>48119649</v>
      </c>
      <c r="H80">
        <v>48803680</v>
      </c>
      <c r="I80">
        <v>49449403</v>
      </c>
      <c r="J80">
        <v>50023774</v>
      </c>
      <c r="K80">
        <v>50508717</v>
      </c>
      <c r="L80">
        <v>50915456</v>
      </c>
      <c r="M80">
        <v>51276054</v>
      </c>
      <c r="N80">
        <v>51638260</v>
      </c>
      <c r="O80">
        <v>52035095</v>
      </c>
      <c r="P80">
        <v>52480421</v>
      </c>
      <c r="Q80">
        <v>52959228</v>
      </c>
      <c r="R80">
        <v>53441264</v>
      </c>
      <c r="S80">
        <v>53882416</v>
      </c>
      <c r="T80">
        <v>54252574</v>
      </c>
      <c r="U80">
        <v>54541493</v>
      </c>
      <c r="V80">
        <v>54764462</v>
      </c>
      <c r="W80">
        <v>54947975</v>
      </c>
      <c r="X80">
        <v>55130594</v>
      </c>
      <c r="Y80">
        <v>55340782</v>
      </c>
      <c r="Z80">
        <v>55585824</v>
      </c>
      <c r="AA80">
        <v>55858727</v>
      </c>
      <c r="AB80">
        <v>56156284</v>
      </c>
      <c r="AC80">
        <v>56470769</v>
      </c>
      <c r="AD80">
        <v>56795686</v>
      </c>
      <c r="AE80">
        <v>57132691</v>
      </c>
      <c r="AF80">
        <v>57482591</v>
      </c>
      <c r="AG80">
        <v>57836486</v>
      </c>
      <c r="AH80">
        <v>58182702</v>
      </c>
      <c r="AI80">
        <v>58512808</v>
      </c>
      <c r="AJ80">
        <v>58559312</v>
      </c>
      <c r="AK80">
        <v>58851216</v>
      </c>
      <c r="AL80">
        <v>59106766</v>
      </c>
      <c r="AM80">
        <v>59327194</v>
      </c>
      <c r="AN80">
        <v>59541900</v>
      </c>
      <c r="AO80">
        <v>59753098</v>
      </c>
      <c r="AP80">
        <v>59964845</v>
      </c>
      <c r="AQ80">
        <v>60186291</v>
      </c>
      <c r="AR80">
        <v>60496715</v>
      </c>
      <c r="AS80">
        <v>60912498</v>
      </c>
      <c r="AT80">
        <v>61357431</v>
      </c>
      <c r="AU80">
        <v>61805267</v>
      </c>
      <c r="AV80">
        <v>62244884</v>
      </c>
      <c r="AW80">
        <v>62704897</v>
      </c>
      <c r="AX80">
        <v>63179356</v>
      </c>
      <c r="AY80">
        <v>63621376</v>
      </c>
      <c r="AZ80">
        <v>64016229</v>
      </c>
      <c r="BA80">
        <v>64374990</v>
      </c>
      <c r="BB80">
        <v>64707044</v>
      </c>
      <c r="BC80">
        <v>65027512</v>
      </c>
      <c r="BD80">
        <v>65342776</v>
      </c>
      <c r="BE80">
        <v>65659790</v>
      </c>
      <c r="BF80">
        <v>65998570</v>
      </c>
      <c r="BG80">
        <v>66331957</v>
      </c>
      <c r="BH80">
        <v>66624068</v>
      </c>
      <c r="BI80">
        <v>66896109</v>
      </c>
    </row>
    <row r="81" spans="1:61" x14ac:dyDescent="0.3">
      <c r="A81" t="s">
        <v>214</v>
      </c>
      <c r="B81" t="s">
        <v>215</v>
      </c>
      <c r="C81" t="s">
        <v>610</v>
      </c>
      <c r="D81" t="s">
        <v>611</v>
      </c>
      <c r="E81">
        <v>34661</v>
      </c>
      <c r="F81">
        <v>35115</v>
      </c>
      <c r="G81">
        <v>35570</v>
      </c>
      <c r="H81">
        <v>36014</v>
      </c>
      <c r="I81">
        <v>36454</v>
      </c>
      <c r="J81">
        <v>36900</v>
      </c>
      <c r="K81">
        <v>37334</v>
      </c>
      <c r="L81">
        <v>37768</v>
      </c>
      <c r="M81">
        <v>38200</v>
      </c>
      <c r="N81">
        <v>38646</v>
      </c>
      <c r="O81">
        <v>39083</v>
      </c>
      <c r="P81">
        <v>39537</v>
      </c>
      <c r="Q81">
        <v>40009</v>
      </c>
      <c r="R81">
        <v>40486</v>
      </c>
      <c r="S81">
        <v>40955</v>
      </c>
      <c r="T81">
        <v>41407</v>
      </c>
      <c r="U81">
        <v>41848</v>
      </c>
      <c r="V81">
        <v>42275</v>
      </c>
      <c r="W81">
        <v>42693</v>
      </c>
      <c r="X81">
        <v>43101</v>
      </c>
      <c r="Y81">
        <v>43514</v>
      </c>
      <c r="Z81">
        <v>43917</v>
      </c>
      <c r="AA81">
        <v>44307</v>
      </c>
      <c r="AB81">
        <v>44700</v>
      </c>
      <c r="AC81">
        <v>45122</v>
      </c>
      <c r="AD81">
        <v>45573</v>
      </c>
      <c r="AE81">
        <v>46077</v>
      </c>
      <c r="AF81">
        <v>46621</v>
      </c>
      <c r="AG81">
        <v>47117</v>
      </c>
      <c r="AH81">
        <v>47466</v>
      </c>
      <c r="AI81">
        <v>47594</v>
      </c>
      <c r="AJ81">
        <v>47457</v>
      </c>
      <c r="AK81">
        <v>47101</v>
      </c>
      <c r="AL81">
        <v>46640</v>
      </c>
      <c r="AM81">
        <v>46250</v>
      </c>
      <c r="AN81">
        <v>46040</v>
      </c>
      <c r="AO81">
        <v>46058</v>
      </c>
      <c r="AP81">
        <v>46251</v>
      </c>
      <c r="AQ81">
        <v>46580</v>
      </c>
      <c r="AR81">
        <v>46937</v>
      </c>
      <c r="AS81">
        <v>47258</v>
      </c>
      <c r="AT81">
        <v>47526</v>
      </c>
      <c r="AU81">
        <v>47769</v>
      </c>
      <c r="AV81">
        <v>47974</v>
      </c>
      <c r="AW81">
        <v>48143</v>
      </c>
      <c r="AX81">
        <v>48285</v>
      </c>
      <c r="AY81">
        <v>48383</v>
      </c>
      <c r="AZ81">
        <v>48448</v>
      </c>
      <c r="BA81">
        <v>48485</v>
      </c>
      <c r="BB81">
        <v>48517</v>
      </c>
      <c r="BC81">
        <v>48550</v>
      </c>
      <c r="BD81">
        <v>48608</v>
      </c>
      <c r="BE81">
        <v>48666</v>
      </c>
      <c r="BF81">
        <v>48747</v>
      </c>
      <c r="BG81">
        <v>48842</v>
      </c>
      <c r="BH81">
        <v>48965</v>
      </c>
      <c r="BI81">
        <v>49117</v>
      </c>
    </row>
    <row r="82" spans="1:61" x14ac:dyDescent="0.3">
      <c r="A82" t="s">
        <v>216</v>
      </c>
      <c r="B82" t="s">
        <v>217</v>
      </c>
      <c r="C82" t="s">
        <v>610</v>
      </c>
      <c r="D82" t="s">
        <v>611</v>
      </c>
      <c r="E82">
        <v>44537</v>
      </c>
      <c r="F82">
        <v>45955</v>
      </c>
      <c r="G82">
        <v>47388</v>
      </c>
      <c r="H82">
        <v>48876</v>
      </c>
      <c r="I82">
        <v>50487</v>
      </c>
      <c r="J82">
        <v>52242</v>
      </c>
      <c r="K82">
        <v>54199</v>
      </c>
      <c r="L82">
        <v>56319</v>
      </c>
      <c r="M82">
        <v>58403</v>
      </c>
      <c r="N82">
        <v>60170</v>
      </c>
      <c r="O82">
        <v>61431</v>
      </c>
      <c r="P82">
        <v>62108</v>
      </c>
      <c r="Q82">
        <v>62298</v>
      </c>
      <c r="R82">
        <v>62290</v>
      </c>
      <c r="S82">
        <v>62476</v>
      </c>
      <c r="T82">
        <v>63144</v>
      </c>
      <c r="U82">
        <v>64386</v>
      </c>
      <c r="V82">
        <v>66105</v>
      </c>
      <c r="W82">
        <v>68222</v>
      </c>
      <c r="X82">
        <v>70550</v>
      </c>
      <c r="Y82">
        <v>72964</v>
      </c>
      <c r="Z82">
        <v>75462</v>
      </c>
      <c r="AA82">
        <v>78059</v>
      </c>
      <c r="AB82">
        <v>80678</v>
      </c>
      <c r="AC82">
        <v>83240</v>
      </c>
      <c r="AD82">
        <v>85686</v>
      </c>
      <c r="AE82">
        <v>87948</v>
      </c>
      <c r="AF82">
        <v>90020</v>
      </c>
      <c r="AG82">
        <v>92021</v>
      </c>
      <c r="AH82">
        <v>94091</v>
      </c>
      <c r="AI82">
        <v>96331</v>
      </c>
      <c r="AJ82">
        <v>98799</v>
      </c>
      <c r="AK82">
        <v>101413</v>
      </c>
      <c r="AL82">
        <v>103934</v>
      </c>
      <c r="AM82">
        <v>106057</v>
      </c>
      <c r="AN82">
        <v>107556</v>
      </c>
      <c r="AO82">
        <v>108344</v>
      </c>
      <c r="AP82">
        <v>108502</v>
      </c>
      <c r="AQ82">
        <v>108238</v>
      </c>
      <c r="AR82">
        <v>107816</v>
      </c>
      <c r="AS82">
        <v>107432</v>
      </c>
      <c r="AT82">
        <v>107165</v>
      </c>
      <c r="AU82">
        <v>106983</v>
      </c>
      <c r="AV82">
        <v>106816</v>
      </c>
      <c r="AW82">
        <v>106577</v>
      </c>
      <c r="AX82">
        <v>106196</v>
      </c>
      <c r="AY82">
        <v>105684</v>
      </c>
      <c r="AZ82">
        <v>105078</v>
      </c>
      <c r="BA82">
        <v>104478</v>
      </c>
      <c r="BB82">
        <v>103960</v>
      </c>
      <c r="BC82">
        <v>103616</v>
      </c>
      <c r="BD82">
        <v>103468</v>
      </c>
      <c r="BE82">
        <v>103503</v>
      </c>
      <c r="BF82">
        <v>103702</v>
      </c>
      <c r="BG82">
        <v>104015</v>
      </c>
      <c r="BH82">
        <v>104433</v>
      </c>
      <c r="BI82">
        <v>104937</v>
      </c>
    </row>
    <row r="83" spans="1:61" x14ac:dyDescent="0.3">
      <c r="A83" t="s">
        <v>218</v>
      </c>
      <c r="B83" t="s">
        <v>219</v>
      </c>
      <c r="C83" t="s">
        <v>610</v>
      </c>
      <c r="D83" t="s">
        <v>611</v>
      </c>
      <c r="E83">
        <v>499184</v>
      </c>
      <c r="F83">
        <v>504167</v>
      </c>
      <c r="G83">
        <v>509806</v>
      </c>
      <c r="H83">
        <v>516265</v>
      </c>
      <c r="I83">
        <v>523789</v>
      </c>
      <c r="J83">
        <v>532511</v>
      </c>
      <c r="K83">
        <v>542557</v>
      </c>
      <c r="L83">
        <v>553823</v>
      </c>
      <c r="M83">
        <v>565873</v>
      </c>
      <c r="N83">
        <v>578108</v>
      </c>
      <c r="O83">
        <v>590118</v>
      </c>
      <c r="P83">
        <v>601731</v>
      </c>
      <c r="Q83">
        <v>613123</v>
      </c>
      <c r="R83">
        <v>624621</v>
      </c>
      <c r="S83">
        <v>636696</v>
      </c>
      <c r="T83">
        <v>649716</v>
      </c>
      <c r="U83">
        <v>663770</v>
      </c>
      <c r="V83">
        <v>678774</v>
      </c>
      <c r="W83">
        <v>694732</v>
      </c>
      <c r="X83">
        <v>711533</v>
      </c>
      <c r="Y83">
        <v>729159</v>
      </c>
      <c r="Z83">
        <v>747587</v>
      </c>
      <c r="AA83">
        <v>766855</v>
      </c>
      <c r="AB83">
        <v>787013</v>
      </c>
      <c r="AC83">
        <v>808083</v>
      </c>
      <c r="AD83">
        <v>830085</v>
      </c>
      <c r="AE83">
        <v>853027</v>
      </c>
      <c r="AF83">
        <v>876863</v>
      </c>
      <c r="AG83">
        <v>901458</v>
      </c>
      <c r="AH83">
        <v>926622</v>
      </c>
      <c r="AI83">
        <v>952212</v>
      </c>
      <c r="AJ83">
        <v>978223</v>
      </c>
      <c r="AK83">
        <v>1004676</v>
      </c>
      <c r="AL83">
        <v>1031504</v>
      </c>
      <c r="AM83">
        <v>1058663</v>
      </c>
      <c r="AN83">
        <v>1086137</v>
      </c>
      <c r="AO83">
        <v>1113994</v>
      </c>
      <c r="AP83">
        <v>1142324</v>
      </c>
      <c r="AQ83">
        <v>1171224</v>
      </c>
      <c r="AR83">
        <v>1200773</v>
      </c>
      <c r="AS83">
        <v>1231122</v>
      </c>
      <c r="AT83">
        <v>1262259</v>
      </c>
      <c r="AU83">
        <v>1294409</v>
      </c>
      <c r="AV83">
        <v>1328146</v>
      </c>
      <c r="AW83">
        <v>1364205</v>
      </c>
      <c r="AX83">
        <v>1403126</v>
      </c>
      <c r="AY83">
        <v>1444844</v>
      </c>
      <c r="AZ83">
        <v>1489193</v>
      </c>
      <c r="BA83">
        <v>1536411</v>
      </c>
      <c r="BB83">
        <v>1586754</v>
      </c>
      <c r="BC83">
        <v>1640210</v>
      </c>
      <c r="BD83">
        <v>1697101</v>
      </c>
      <c r="BE83">
        <v>1756817</v>
      </c>
      <c r="BF83">
        <v>1817271</v>
      </c>
      <c r="BG83">
        <v>1875713</v>
      </c>
      <c r="BH83">
        <v>1930175</v>
      </c>
      <c r="BI83">
        <v>1979786</v>
      </c>
    </row>
    <row r="84" spans="1:61" x14ac:dyDescent="0.3">
      <c r="A84" t="s">
        <v>220</v>
      </c>
      <c r="B84" t="s">
        <v>221</v>
      </c>
      <c r="C84" t="s">
        <v>610</v>
      </c>
      <c r="D84" t="s">
        <v>611</v>
      </c>
      <c r="E84">
        <v>52400000</v>
      </c>
      <c r="F84">
        <v>52800000</v>
      </c>
      <c r="G84">
        <v>53250000</v>
      </c>
      <c r="H84">
        <v>53650000</v>
      </c>
      <c r="I84">
        <v>54000000</v>
      </c>
      <c r="J84">
        <v>54348050</v>
      </c>
      <c r="K84">
        <v>54648500</v>
      </c>
      <c r="L84">
        <v>54943600</v>
      </c>
      <c r="M84">
        <v>55211700</v>
      </c>
      <c r="N84">
        <v>55441750</v>
      </c>
      <c r="O84">
        <v>55663250</v>
      </c>
      <c r="P84">
        <v>55896223</v>
      </c>
      <c r="Q84">
        <v>56086065</v>
      </c>
      <c r="R84">
        <v>56194527</v>
      </c>
      <c r="S84">
        <v>56229974</v>
      </c>
      <c r="T84">
        <v>56225800</v>
      </c>
      <c r="U84">
        <v>56211968</v>
      </c>
      <c r="V84">
        <v>56193492</v>
      </c>
      <c r="W84">
        <v>56196504</v>
      </c>
      <c r="X84">
        <v>56246951</v>
      </c>
      <c r="Y84">
        <v>56314216</v>
      </c>
      <c r="Z84">
        <v>56333829</v>
      </c>
      <c r="AA84">
        <v>56313641</v>
      </c>
      <c r="AB84">
        <v>56332848</v>
      </c>
      <c r="AC84">
        <v>56422072</v>
      </c>
      <c r="AD84">
        <v>56550268</v>
      </c>
      <c r="AE84">
        <v>56681396</v>
      </c>
      <c r="AF84">
        <v>56802050</v>
      </c>
      <c r="AG84">
        <v>56928327</v>
      </c>
      <c r="AH84">
        <v>57076711</v>
      </c>
      <c r="AI84">
        <v>57247586</v>
      </c>
      <c r="AJ84">
        <v>57424897</v>
      </c>
      <c r="AK84">
        <v>57580402</v>
      </c>
      <c r="AL84">
        <v>57718614</v>
      </c>
      <c r="AM84">
        <v>57865745</v>
      </c>
      <c r="AN84">
        <v>58019030</v>
      </c>
      <c r="AO84">
        <v>58166950</v>
      </c>
      <c r="AP84">
        <v>58316954</v>
      </c>
      <c r="AQ84">
        <v>58487141</v>
      </c>
      <c r="AR84">
        <v>58682466</v>
      </c>
      <c r="AS84">
        <v>58892514</v>
      </c>
      <c r="AT84">
        <v>59119673</v>
      </c>
      <c r="AU84">
        <v>59370479</v>
      </c>
      <c r="AV84">
        <v>59647577</v>
      </c>
      <c r="AW84">
        <v>59987905</v>
      </c>
      <c r="AX84">
        <v>60401206</v>
      </c>
      <c r="AY84">
        <v>60846820</v>
      </c>
      <c r="AZ84">
        <v>61322463</v>
      </c>
      <c r="BA84">
        <v>61806995</v>
      </c>
      <c r="BB84">
        <v>62276270</v>
      </c>
      <c r="BC84">
        <v>62766365</v>
      </c>
      <c r="BD84">
        <v>63258918</v>
      </c>
      <c r="BE84">
        <v>63700300</v>
      </c>
      <c r="BF84">
        <v>64128226</v>
      </c>
      <c r="BG84">
        <v>64613160</v>
      </c>
      <c r="BH84">
        <v>65128861</v>
      </c>
      <c r="BI84">
        <v>65637239</v>
      </c>
    </row>
    <row r="85" spans="1:61" x14ac:dyDescent="0.3">
      <c r="A85" t="s">
        <v>222</v>
      </c>
      <c r="B85" t="s">
        <v>223</v>
      </c>
      <c r="C85" t="s">
        <v>610</v>
      </c>
      <c r="D85" t="s">
        <v>611</v>
      </c>
      <c r="E85">
        <v>3645600</v>
      </c>
      <c r="F85">
        <v>3703600</v>
      </c>
      <c r="G85">
        <v>3760300</v>
      </c>
      <c r="H85">
        <v>3816100</v>
      </c>
      <c r="I85">
        <v>3870300</v>
      </c>
      <c r="J85">
        <v>3921600</v>
      </c>
      <c r="K85">
        <v>3966700</v>
      </c>
      <c r="L85">
        <v>4005800</v>
      </c>
      <c r="M85">
        <v>4042300</v>
      </c>
      <c r="N85">
        <v>4080300</v>
      </c>
      <c r="O85">
        <v>4119900</v>
      </c>
      <c r="P85">
        <v>4163000</v>
      </c>
      <c r="Q85">
        <v>4205300</v>
      </c>
      <c r="R85">
        <v>4242500</v>
      </c>
      <c r="S85">
        <v>4279500</v>
      </c>
      <c r="T85">
        <v>4311200</v>
      </c>
      <c r="U85">
        <v>4342400</v>
      </c>
      <c r="V85">
        <v>4372100</v>
      </c>
      <c r="W85">
        <v>4397700</v>
      </c>
      <c r="X85">
        <v>4430200</v>
      </c>
      <c r="Y85">
        <v>4467700</v>
      </c>
      <c r="Z85">
        <v>4504500</v>
      </c>
      <c r="AA85">
        <v>4542800</v>
      </c>
      <c r="AB85">
        <v>4582900</v>
      </c>
      <c r="AC85">
        <v>4622200</v>
      </c>
      <c r="AD85">
        <v>4662900</v>
      </c>
      <c r="AE85">
        <v>4704500</v>
      </c>
      <c r="AF85">
        <v>4743500</v>
      </c>
      <c r="AG85">
        <v>4790700</v>
      </c>
      <c r="AH85">
        <v>4803300</v>
      </c>
      <c r="AI85">
        <v>4802000</v>
      </c>
      <c r="AJ85">
        <v>4835900</v>
      </c>
      <c r="AK85">
        <v>4873500</v>
      </c>
      <c r="AL85">
        <v>4911100</v>
      </c>
      <c r="AM85">
        <v>4861600</v>
      </c>
      <c r="AN85">
        <v>4734000</v>
      </c>
      <c r="AO85">
        <v>4616100</v>
      </c>
      <c r="AP85">
        <v>4531600</v>
      </c>
      <c r="AQ85">
        <v>4487300</v>
      </c>
      <c r="AR85">
        <v>4452500</v>
      </c>
      <c r="AS85">
        <v>4418300</v>
      </c>
      <c r="AT85">
        <v>4386400</v>
      </c>
      <c r="AU85">
        <v>4357000</v>
      </c>
      <c r="AV85">
        <v>4301000</v>
      </c>
      <c r="AW85">
        <v>4245000</v>
      </c>
      <c r="AX85">
        <v>4190000</v>
      </c>
      <c r="AY85">
        <v>4136000</v>
      </c>
      <c r="AZ85">
        <v>4082000</v>
      </c>
      <c r="BA85">
        <v>4030000</v>
      </c>
      <c r="BB85">
        <v>3978000</v>
      </c>
      <c r="BC85">
        <v>3926000</v>
      </c>
      <c r="BD85">
        <v>3875000</v>
      </c>
      <c r="BE85">
        <v>3825000</v>
      </c>
      <c r="BF85">
        <v>3776000</v>
      </c>
      <c r="BG85">
        <v>3727000</v>
      </c>
      <c r="BH85">
        <v>3717100</v>
      </c>
      <c r="BI85">
        <v>3719300</v>
      </c>
    </row>
    <row r="86" spans="1:61" x14ac:dyDescent="0.3">
      <c r="A86" t="s">
        <v>224</v>
      </c>
      <c r="B86" t="s">
        <v>225</v>
      </c>
      <c r="C86" t="s">
        <v>610</v>
      </c>
      <c r="D86" t="s">
        <v>611</v>
      </c>
      <c r="E86">
        <v>6652287</v>
      </c>
      <c r="F86">
        <v>6866539</v>
      </c>
      <c r="G86">
        <v>7085464</v>
      </c>
      <c r="H86">
        <v>7303432</v>
      </c>
      <c r="I86">
        <v>7513289</v>
      </c>
      <c r="J86">
        <v>7710549</v>
      </c>
      <c r="K86">
        <v>7890992</v>
      </c>
      <c r="L86">
        <v>8057444</v>
      </c>
      <c r="M86">
        <v>8221020</v>
      </c>
      <c r="N86">
        <v>8397347</v>
      </c>
      <c r="O86">
        <v>8596983</v>
      </c>
      <c r="P86">
        <v>8827273</v>
      </c>
      <c r="Q86">
        <v>9083573</v>
      </c>
      <c r="R86">
        <v>9350111</v>
      </c>
      <c r="S86">
        <v>9604276</v>
      </c>
      <c r="T86">
        <v>9831407</v>
      </c>
      <c r="U86">
        <v>10023472</v>
      </c>
      <c r="V86">
        <v>10189890</v>
      </c>
      <c r="W86">
        <v>10354499</v>
      </c>
      <c r="X86">
        <v>10550777</v>
      </c>
      <c r="Y86">
        <v>10802028</v>
      </c>
      <c r="Z86">
        <v>11117605</v>
      </c>
      <c r="AA86">
        <v>11488106</v>
      </c>
      <c r="AB86">
        <v>11895125</v>
      </c>
      <c r="AC86">
        <v>12311158</v>
      </c>
      <c r="AD86">
        <v>12716228</v>
      </c>
      <c r="AE86">
        <v>13104296</v>
      </c>
      <c r="AF86">
        <v>13481406</v>
      </c>
      <c r="AG86">
        <v>13854214</v>
      </c>
      <c r="AH86">
        <v>14233874</v>
      </c>
      <c r="AI86">
        <v>14628260</v>
      </c>
      <c r="AJ86">
        <v>15039514</v>
      </c>
      <c r="AK86">
        <v>15463854</v>
      </c>
      <c r="AL86">
        <v>15896432</v>
      </c>
      <c r="AM86">
        <v>16330174</v>
      </c>
      <c r="AN86">
        <v>16760467</v>
      </c>
      <c r="AO86">
        <v>17185608</v>
      </c>
      <c r="AP86">
        <v>17608812</v>
      </c>
      <c r="AQ86">
        <v>18036494</v>
      </c>
      <c r="AR86">
        <v>18477612</v>
      </c>
      <c r="AS86">
        <v>18938762</v>
      </c>
      <c r="AT86">
        <v>19421605</v>
      </c>
      <c r="AU86">
        <v>19924522</v>
      </c>
      <c r="AV86">
        <v>20446782</v>
      </c>
      <c r="AW86">
        <v>20986536</v>
      </c>
      <c r="AX86">
        <v>21542009</v>
      </c>
      <c r="AY86">
        <v>22113425</v>
      </c>
      <c r="AZ86">
        <v>22700212</v>
      </c>
      <c r="BA86">
        <v>23298640</v>
      </c>
      <c r="BB86">
        <v>23903831</v>
      </c>
      <c r="BC86">
        <v>24512104</v>
      </c>
      <c r="BD86">
        <v>25121796</v>
      </c>
      <c r="BE86">
        <v>25733049</v>
      </c>
      <c r="BF86">
        <v>26346251</v>
      </c>
      <c r="BG86">
        <v>26962563</v>
      </c>
      <c r="BH86">
        <v>27582821</v>
      </c>
      <c r="BI86">
        <v>28206728</v>
      </c>
    </row>
    <row r="87" spans="1:61" x14ac:dyDescent="0.3">
      <c r="A87" t="s">
        <v>226</v>
      </c>
      <c r="B87" t="s">
        <v>227</v>
      </c>
      <c r="C87" t="s">
        <v>610</v>
      </c>
      <c r="D87" t="s">
        <v>611</v>
      </c>
      <c r="E87">
        <v>23394</v>
      </c>
      <c r="F87">
        <v>23786</v>
      </c>
      <c r="G87">
        <v>24284</v>
      </c>
      <c r="H87">
        <v>24848</v>
      </c>
      <c r="I87">
        <v>25454</v>
      </c>
      <c r="J87">
        <v>26041</v>
      </c>
      <c r="K87">
        <v>26612</v>
      </c>
      <c r="L87">
        <v>27174</v>
      </c>
      <c r="M87">
        <v>27694</v>
      </c>
      <c r="N87">
        <v>28159</v>
      </c>
      <c r="O87">
        <v>28560</v>
      </c>
      <c r="P87">
        <v>28869</v>
      </c>
      <c r="Q87">
        <v>29104</v>
      </c>
      <c r="R87">
        <v>29278</v>
      </c>
      <c r="S87">
        <v>29427</v>
      </c>
      <c r="T87">
        <v>29578</v>
      </c>
      <c r="U87">
        <v>29742</v>
      </c>
      <c r="V87">
        <v>29902</v>
      </c>
      <c r="W87">
        <v>30049</v>
      </c>
      <c r="X87">
        <v>30177</v>
      </c>
      <c r="Y87">
        <v>30272</v>
      </c>
      <c r="Z87">
        <v>30334</v>
      </c>
      <c r="AA87">
        <v>30381</v>
      </c>
      <c r="AB87">
        <v>30383</v>
      </c>
      <c r="AC87">
        <v>30325</v>
      </c>
      <c r="AD87">
        <v>30207</v>
      </c>
      <c r="AE87">
        <v>30004</v>
      </c>
      <c r="AF87">
        <v>29744</v>
      </c>
      <c r="AG87">
        <v>29469</v>
      </c>
      <c r="AH87">
        <v>29262</v>
      </c>
      <c r="AI87">
        <v>29164</v>
      </c>
      <c r="AJ87">
        <v>29212</v>
      </c>
      <c r="AK87">
        <v>29379</v>
      </c>
      <c r="AL87">
        <v>29623</v>
      </c>
      <c r="AM87">
        <v>29895</v>
      </c>
      <c r="AN87">
        <v>30147</v>
      </c>
      <c r="AO87">
        <v>30382</v>
      </c>
      <c r="AP87">
        <v>30594</v>
      </c>
      <c r="AQ87">
        <v>30801</v>
      </c>
      <c r="AR87">
        <v>30991</v>
      </c>
      <c r="AS87">
        <v>31180</v>
      </c>
      <c r="AT87">
        <v>31374</v>
      </c>
      <c r="AU87">
        <v>31544</v>
      </c>
      <c r="AV87">
        <v>31720</v>
      </c>
      <c r="AW87">
        <v>31896</v>
      </c>
      <c r="AX87">
        <v>32085</v>
      </c>
      <c r="AY87">
        <v>32296</v>
      </c>
      <c r="AZ87">
        <v>32510</v>
      </c>
      <c r="BA87">
        <v>32732</v>
      </c>
      <c r="BB87">
        <v>32956</v>
      </c>
      <c r="BC87">
        <v>33189</v>
      </c>
      <c r="BD87">
        <v>33405</v>
      </c>
      <c r="BE87">
        <v>33623</v>
      </c>
      <c r="BF87">
        <v>33831</v>
      </c>
      <c r="BG87">
        <v>34038</v>
      </c>
      <c r="BH87">
        <v>34228</v>
      </c>
      <c r="BI87">
        <v>34408</v>
      </c>
    </row>
    <row r="88" spans="1:61" x14ac:dyDescent="0.3">
      <c r="A88" t="s">
        <v>228</v>
      </c>
      <c r="B88" t="s">
        <v>229</v>
      </c>
      <c r="C88" t="s">
        <v>610</v>
      </c>
      <c r="D88" t="s">
        <v>611</v>
      </c>
      <c r="E88">
        <v>3577409</v>
      </c>
      <c r="F88">
        <v>3633652</v>
      </c>
      <c r="G88">
        <v>3690664</v>
      </c>
      <c r="H88">
        <v>3749505</v>
      </c>
      <c r="I88">
        <v>3811659</v>
      </c>
      <c r="J88">
        <v>3877806</v>
      </c>
      <c r="K88">
        <v>3948869</v>
      </c>
      <c r="L88">
        <v>4023486</v>
      </c>
      <c r="M88">
        <v>4097191</v>
      </c>
      <c r="N88">
        <v>4164003</v>
      </c>
      <c r="O88">
        <v>4219770</v>
      </c>
      <c r="P88">
        <v>4263840</v>
      </c>
      <c r="Q88">
        <v>4298091</v>
      </c>
      <c r="R88">
        <v>4324360</v>
      </c>
      <c r="S88">
        <v>4345545</v>
      </c>
      <c r="T88">
        <v>4364514</v>
      </c>
      <c r="U88">
        <v>4381601</v>
      </c>
      <c r="V88">
        <v>4398484</v>
      </c>
      <c r="W88">
        <v>4421134</v>
      </c>
      <c r="X88">
        <v>4457078</v>
      </c>
      <c r="Y88">
        <v>4511902</v>
      </c>
      <c r="Z88">
        <v>4589784</v>
      </c>
      <c r="AA88">
        <v>4690605</v>
      </c>
      <c r="AB88">
        <v>4810496</v>
      </c>
      <c r="AC88">
        <v>4943144</v>
      </c>
      <c r="AD88">
        <v>5084767</v>
      </c>
      <c r="AE88">
        <v>5229797</v>
      </c>
      <c r="AF88">
        <v>5381483</v>
      </c>
      <c r="AG88">
        <v>5554882</v>
      </c>
      <c r="AH88">
        <v>5770652</v>
      </c>
      <c r="AI88">
        <v>6041094</v>
      </c>
      <c r="AJ88">
        <v>6374329</v>
      </c>
      <c r="AK88">
        <v>6758838</v>
      </c>
      <c r="AL88">
        <v>7163236</v>
      </c>
      <c r="AM88">
        <v>7544291</v>
      </c>
      <c r="AN88">
        <v>7871173</v>
      </c>
      <c r="AO88">
        <v>8132552</v>
      </c>
      <c r="AP88">
        <v>8337988</v>
      </c>
      <c r="AQ88">
        <v>8503297</v>
      </c>
      <c r="AR88">
        <v>8653769</v>
      </c>
      <c r="AS88">
        <v>8808546</v>
      </c>
      <c r="AT88">
        <v>8971139</v>
      </c>
      <c r="AU88">
        <v>9137345</v>
      </c>
      <c r="AV88">
        <v>9309848</v>
      </c>
      <c r="AW88">
        <v>9490229</v>
      </c>
      <c r="AX88">
        <v>9679745</v>
      </c>
      <c r="AY88">
        <v>9881428</v>
      </c>
      <c r="AZ88">
        <v>10096727</v>
      </c>
      <c r="BA88">
        <v>10323142</v>
      </c>
      <c r="BB88">
        <v>10556524</v>
      </c>
      <c r="BC88">
        <v>10794170</v>
      </c>
      <c r="BD88">
        <v>11035170</v>
      </c>
      <c r="BE88">
        <v>11281469</v>
      </c>
      <c r="BF88">
        <v>11536615</v>
      </c>
      <c r="BG88">
        <v>11805509</v>
      </c>
      <c r="BH88">
        <v>12091533</v>
      </c>
      <c r="BI88">
        <v>12395924</v>
      </c>
    </row>
    <row r="89" spans="1:61" x14ac:dyDescent="0.3">
      <c r="A89" t="s">
        <v>230</v>
      </c>
      <c r="B89" t="s">
        <v>231</v>
      </c>
      <c r="C89" t="s">
        <v>610</v>
      </c>
      <c r="D89" t="s">
        <v>611</v>
      </c>
      <c r="E89">
        <v>367928</v>
      </c>
      <c r="F89">
        <v>376737</v>
      </c>
      <c r="G89">
        <v>383523</v>
      </c>
      <c r="H89">
        <v>389072</v>
      </c>
      <c r="I89">
        <v>394553</v>
      </c>
      <c r="J89">
        <v>400861</v>
      </c>
      <c r="K89">
        <v>408180</v>
      </c>
      <c r="L89">
        <v>416339</v>
      </c>
      <c r="M89">
        <v>425510</v>
      </c>
      <c r="N89">
        <v>435798</v>
      </c>
      <c r="O89">
        <v>447285</v>
      </c>
      <c r="P89">
        <v>460194</v>
      </c>
      <c r="Q89">
        <v>474539</v>
      </c>
      <c r="R89">
        <v>489861</v>
      </c>
      <c r="S89">
        <v>505512</v>
      </c>
      <c r="T89">
        <v>521070</v>
      </c>
      <c r="U89">
        <v>536409</v>
      </c>
      <c r="V89">
        <v>551817</v>
      </c>
      <c r="W89">
        <v>567831</v>
      </c>
      <c r="X89">
        <v>585157</v>
      </c>
      <c r="Y89">
        <v>604369</v>
      </c>
      <c r="Z89">
        <v>625411</v>
      </c>
      <c r="AA89">
        <v>648210</v>
      </c>
      <c r="AB89">
        <v>673238</v>
      </c>
      <c r="AC89">
        <v>701104</v>
      </c>
      <c r="AD89">
        <v>732096</v>
      </c>
      <c r="AE89">
        <v>766589</v>
      </c>
      <c r="AF89">
        <v>804125</v>
      </c>
      <c r="AG89">
        <v>843050</v>
      </c>
      <c r="AH89">
        <v>881138</v>
      </c>
      <c r="AI89">
        <v>916808</v>
      </c>
      <c r="AJ89">
        <v>949493</v>
      </c>
      <c r="AK89">
        <v>979718</v>
      </c>
      <c r="AL89">
        <v>1008358</v>
      </c>
      <c r="AM89">
        <v>1036829</v>
      </c>
      <c r="AN89">
        <v>1066223</v>
      </c>
      <c r="AO89">
        <v>1096708</v>
      </c>
      <c r="AP89">
        <v>1128169</v>
      </c>
      <c r="AQ89">
        <v>1160944</v>
      </c>
      <c r="AR89">
        <v>1195420</v>
      </c>
      <c r="AS89">
        <v>1231844</v>
      </c>
      <c r="AT89">
        <v>1270495</v>
      </c>
      <c r="AU89">
        <v>1311349</v>
      </c>
      <c r="AV89">
        <v>1354194</v>
      </c>
      <c r="AW89">
        <v>1398573</v>
      </c>
      <c r="AX89">
        <v>1444204</v>
      </c>
      <c r="AY89">
        <v>1491021</v>
      </c>
      <c r="AZ89">
        <v>1539116</v>
      </c>
      <c r="BA89">
        <v>1588572</v>
      </c>
      <c r="BB89">
        <v>1639560</v>
      </c>
      <c r="BC89">
        <v>1692149</v>
      </c>
      <c r="BD89">
        <v>1746363</v>
      </c>
      <c r="BE89">
        <v>1802125</v>
      </c>
      <c r="BF89">
        <v>1859324</v>
      </c>
      <c r="BG89">
        <v>1917852</v>
      </c>
      <c r="BH89">
        <v>1977590</v>
      </c>
      <c r="BI89">
        <v>2038501</v>
      </c>
    </row>
    <row r="90" spans="1:61" x14ac:dyDescent="0.3">
      <c r="A90" t="s">
        <v>232</v>
      </c>
      <c r="B90" t="s">
        <v>233</v>
      </c>
      <c r="C90" t="s">
        <v>610</v>
      </c>
      <c r="D90" t="s">
        <v>611</v>
      </c>
      <c r="E90">
        <v>616409</v>
      </c>
      <c r="F90">
        <v>623415</v>
      </c>
      <c r="G90">
        <v>629969</v>
      </c>
      <c r="H90">
        <v>636586</v>
      </c>
      <c r="I90">
        <v>643961</v>
      </c>
      <c r="J90">
        <v>652562</v>
      </c>
      <c r="K90">
        <v>662463</v>
      </c>
      <c r="L90">
        <v>673462</v>
      </c>
      <c r="M90">
        <v>685476</v>
      </c>
      <c r="N90">
        <v>698338</v>
      </c>
      <c r="O90">
        <v>711827</v>
      </c>
      <c r="P90">
        <v>726256</v>
      </c>
      <c r="Q90">
        <v>741490</v>
      </c>
      <c r="R90">
        <v>756280</v>
      </c>
      <c r="S90">
        <v>768945</v>
      </c>
      <c r="T90">
        <v>778470</v>
      </c>
      <c r="U90">
        <v>784156</v>
      </c>
      <c r="V90">
        <v>786754</v>
      </c>
      <c r="W90">
        <v>788495</v>
      </c>
      <c r="X90">
        <v>792462</v>
      </c>
      <c r="Y90">
        <v>800854</v>
      </c>
      <c r="Z90">
        <v>814507</v>
      </c>
      <c r="AA90">
        <v>832668</v>
      </c>
      <c r="AB90">
        <v>854113</v>
      </c>
      <c r="AC90">
        <v>876873</v>
      </c>
      <c r="AD90">
        <v>899509</v>
      </c>
      <c r="AE90">
        <v>921626</v>
      </c>
      <c r="AF90">
        <v>943617</v>
      </c>
      <c r="AG90">
        <v>965742</v>
      </c>
      <c r="AH90">
        <v>988520</v>
      </c>
      <c r="AI90">
        <v>1012280</v>
      </c>
      <c r="AJ90">
        <v>1037155</v>
      </c>
      <c r="AK90">
        <v>1062800</v>
      </c>
      <c r="AL90">
        <v>1088569</v>
      </c>
      <c r="AM90">
        <v>1113541</v>
      </c>
      <c r="AN90">
        <v>1137122</v>
      </c>
      <c r="AO90">
        <v>1159060</v>
      </c>
      <c r="AP90">
        <v>1179727</v>
      </c>
      <c r="AQ90">
        <v>1199915</v>
      </c>
      <c r="AR90">
        <v>1220794</v>
      </c>
      <c r="AS90">
        <v>1243229</v>
      </c>
      <c r="AT90">
        <v>1267512</v>
      </c>
      <c r="AU90">
        <v>1293523</v>
      </c>
      <c r="AV90">
        <v>1321202</v>
      </c>
      <c r="AW90">
        <v>1350345</v>
      </c>
      <c r="AX90">
        <v>1380838</v>
      </c>
      <c r="AY90">
        <v>1412669</v>
      </c>
      <c r="AZ90">
        <v>1445958</v>
      </c>
      <c r="BA90">
        <v>1480841</v>
      </c>
      <c r="BB90">
        <v>1517448</v>
      </c>
      <c r="BC90">
        <v>1555880</v>
      </c>
      <c r="BD90">
        <v>1596154</v>
      </c>
      <c r="BE90">
        <v>1638139</v>
      </c>
      <c r="BF90">
        <v>1681495</v>
      </c>
      <c r="BG90">
        <v>1725744</v>
      </c>
      <c r="BH90">
        <v>1770526</v>
      </c>
      <c r="BI90">
        <v>1815698</v>
      </c>
    </row>
    <row r="91" spans="1:61" x14ac:dyDescent="0.3">
      <c r="A91" t="s">
        <v>234</v>
      </c>
      <c r="B91" t="s">
        <v>235</v>
      </c>
      <c r="C91" t="s">
        <v>610</v>
      </c>
      <c r="D91" t="s">
        <v>611</v>
      </c>
      <c r="E91">
        <v>255323</v>
      </c>
      <c r="F91">
        <v>258947</v>
      </c>
      <c r="G91">
        <v>262590</v>
      </c>
      <c r="H91">
        <v>266598</v>
      </c>
      <c r="I91">
        <v>271457</v>
      </c>
      <c r="J91">
        <v>277396</v>
      </c>
      <c r="K91">
        <v>284868</v>
      </c>
      <c r="L91">
        <v>293440</v>
      </c>
      <c r="M91">
        <v>301353</v>
      </c>
      <c r="N91">
        <v>306233</v>
      </c>
      <c r="O91">
        <v>306515</v>
      </c>
      <c r="P91">
        <v>301666</v>
      </c>
      <c r="Q91">
        <v>292585</v>
      </c>
      <c r="R91">
        <v>281021</v>
      </c>
      <c r="S91">
        <v>269426</v>
      </c>
      <c r="T91">
        <v>259747</v>
      </c>
      <c r="U91">
        <v>252194</v>
      </c>
      <c r="V91">
        <v>246677</v>
      </c>
      <c r="W91">
        <v>244485</v>
      </c>
      <c r="X91">
        <v>247078</v>
      </c>
      <c r="Y91">
        <v>255325</v>
      </c>
      <c r="Z91">
        <v>270063</v>
      </c>
      <c r="AA91">
        <v>290617</v>
      </c>
      <c r="AB91">
        <v>314475</v>
      </c>
      <c r="AC91">
        <v>338086</v>
      </c>
      <c r="AD91">
        <v>358896</v>
      </c>
      <c r="AE91">
        <v>376024</v>
      </c>
      <c r="AF91">
        <v>390173</v>
      </c>
      <c r="AG91">
        <v>402326</v>
      </c>
      <c r="AH91">
        <v>414138</v>
      </c>
      <c r="AI91">
        <v>426846</v>
      </c>
      <c r="AJ91">
        <v>440624</v>
      </c>
      <c r="AK91">
        <v>455148</v>
      </c>
      <c r="AL91">
        <v>470610</v>
      </c>
      <c r="AM91">
        <v>487140</v>
      </c>
      <c r="AN91">
        <v>504871</v>
      </c>
      <c r="AO91">
        <v>523999</v>
      </c>
      <c r="AP91">
        <v>544636</v>
      </c>
      <c r="AQ91">
        <v>566673</v>
      </c>
      <c r="AR91">
        <v>589938</v>
      </c>
      <c r="AS91">
        <v>614323</v>
      </c>
      <c r="AT91">
        <v>639762</v>
      </c>
      <c r="AU91">
        <v>666407</v>
      </c>
      <c r="AV91">
        <v>694611</v>
      </c>
      <c r="AW91">
        <v>724817</v>
      </c>
      <c r="AX91">
        <v>757317</v>
      </c>
      <c r="AY91">
        <v>792217</v>
      </c>
      <c r="AZ91">
        <v>829327</v>
      </c>
      <c r="BA91">
        <v>868418</v>
      </c>
      <c r="BB91">
        <v>909111</v>
      </c>
      <c r="BC91">
        <v>951104</v>
      </c>
      <c r="BD91">
        <v>994290</v>
      </c>
      <c r="BE91">
        <v>1038593</v>
      </c>
      <c r="BF91">
        <v>1083746</v>
      </c>
      <c r="BG91">
        <v>1129424</v>
      </c>
      <c r="BH91">
        <v>1175389</v>
      </c>
      <c r="BI91">
        <v>1221490</v>
      </c>
    </row>
    <row r="92" spans="1:61" x14ac:dyDescent="0.3">
      <c r="A92" t="s">
        <v>236</v>
      </c>
      <c r="B92" t="s">
        <v>237</v>
      </c>
      <c r="C92" t="s">
        <v>610</v>
      </c>
      <c r="D92" t="s">
        <v>611</v>
      </c>
      <c r="E92">
        <v>8331725</v>
      </c>
      <c r="F92">
        <v>8398050</v>
      </c>
      <c r="G92">
        <v>8448233</v>
      </c>
      <c r="H92">
        <v>8479625</v>
      </c>
      <c r="I92">
        <v>8510429</v>
      </c>
      <c r="J92">
        <v>8550333</v>
      </c>
      <c r="K92">
        <v>8613651</v>
      </c>
      <c r="L92">
        <v>8684088</v>
      </c>
      <c r="M92">
        <v>8740765</v>
      </c>
      <c r="N92">
        <v>8772764</v>
      </c>
      <c r="O92">
        <v>8792806</v>
      </c>
      <c r="P92">
        <v>8831036</v>
      </c>
      <c r="Q92">
        <v>8888628</v>
      </c>
      <c r="R92">
        <v>8929086</v>
      </c>
      <c r="S92">
        <v>8962022</v>
      </c>
      <c r="T92">
        <v>9046541</v>
      </c>
      <c r="U92">
        <v>9188150</v>
      </c>
      <c r="V92">
        <v>9308479</v>
      </c>
      <c r="W92">
        <v>9429959</v>
      </c>
      <c r="X92">
        <v>9548258</v>
      </c>
      <c r="Y92">
        <v>9642505</v>
      </c>
      <c r="Z92">
        <v>9729350</v>
      </c>
      <c r="AA92">
        <v>9789513</v>
      </c>
      <c r="AB92">
        <v>9846627</v>
      </c>
      <c r="AC92">
        <v>9895801</v>
      </c>
      <c r="AD92">
        <v>9934300</v>
      </c>
      <c r="AE92">
        <v>9967213</v>
      </c>
      <c r="AF92">
        <v>10000595</v>
      </c>
      <c r="AG92">
        <v>10036983</v>
      </c>
      <c r="AH92">
        <v>10089498</v>
      </c>
      <c r="AI92">
        <v>10196792</v>
      </c>
      <c r="AJ92">
        <v>10319927</v>
      </c>
      <c r="AK92">
        <v>10399061</v>
      </c>
      <c r="AL92">
        <v>10460415</v>
      </c>
      <c r="AM92">
        <v>10512922</v>
      </c>
      <c r="AN92">
        <v>10562153</v>
      </c>
      <c r="AO92">
        <v>10608800</v>
      </c>
      <c r="AP92">
        <v>10661259</v>
      </c>
      <c r="AQ92">
        <v>10720509</v>
      </c>
      <c r="AR92">
        <v>10761698</v>
      </c>
      <c r="AS92">
        <v>10805808</v>
      </c>
      <c r="AT92">
        <v>10862132</v>
      </c>
      <c r="AU92">
        <v>10902022</v>
      </c>
      <c r="AV92">
        <v>10928070</v>
      </c>
      <c r="AW92">
        <v>10955141</v>
      </c>
      <c r="AX92">
        <v>10987314</v>
      </c>
      <c r="AY92">
        <v>11020362</v>
      </c>
      <c r="AZ92">
        <v>11048473</v>
      </c>
      <c r="BA92">
        <v>11077841</v>
      </c>
      <c r="BB92">
        <v>11107017</v>
      </c>
      <c r="BC92">
        <v>11121341</v>
      </c>
      <c r="BD92">
        <v>11104899</v>
      </c>
      <c r="BE92">
        <v>11045011</v>
      </c>
      <c r="BF92">
        <v>10965211</v>
      </c>
      <c r="BG92">
        <v>10892413</v>
      </c>
      <c r="BH92">
        <v>10820883</v>
      </c>
      <c r="BI92">
        <v>10746740</v>
      </c>
    </row>
    <row r="93" spans="1:61" x14ac:dyDescent="0.3">
      <c r="A93" t="s">
        <v>238</v>
      </c>
      <c r="B93" t="s">
        <v>239</v>
      </c>
      <c r="C93" t="s">
        <v>610</v>
      </c>
      <c r="D93" t="s">
        <v>611</v>
      </c>
      <c r="E93">
        <v>89869</v>
      </c>
      <c r="F93">
        <v>91260</v>
      </c>
      <c r="G93">
        <v>92425</v>
      </c>
      <c r="H93">
        <v>93350</v>
      </c>
      <c r="I93">
        <v>94066</v>
      </c>
      <c r="J93">
        <v>94581</v>
      </c>
      <c r="K93">
        <v>94875</v>
      </c>
      <c r="L93">
        <v>94961</v>
      </c>
      <c r="M93">
        <v>94868</v>
      </c>
      <c r="N93">
        <v>94682</v>
      </c>
      <c r="O93">
        <v>94426</v>
      </c>
      <c r="P93">
        <v>94185</v>
      </c>
      <c r="Q93">
        <v>93934</v>
      </c>
      <c r="R93">
        <v>93630</v>
      </c>
      <c r="S93">
        <v>93152</v>
      </c>
      <c r="T93">
        <v>92448</v>
      </c>
      <c r="U93">
        <v>91437</v>
      </c>
      <c r="V93">
        <v>90184</v>
      </c>
      <c r="W93">
        <v>89073</v>
      </c>
      <c r="X93">
        <v>88568</v>
      </c>
      <c r="Y93">
        <v>89005</v>
      </c>
      <c r="Z93">
        <v>90572</v>
      </c>
      <c r="AA93">
        <v>93091</v>
      </c>
      <c r="AB93">
        <v>95985</v>
      </c>
      <c r="AC93">
        <v>98439</v>
      </c>
      <c r="AD93">
        <v>99906</v>
      </c>
      <c r="AE93">
        <v>100143</v>
      </c>
      <c r="AF93">
        <v>99380</v>
      </c>
      <c r="AG93">
        <v>98062</v>
      </c>
      <c r="AH93">
        <v>96869</v>
      </c>
      <c r="AI93">
        <v>96283</v>
      </c>
      <c r="AJ93">
        <v>96454</v>
      </c>
      <c r="AK93">
        <v>97198</v>
      </c>
      <c r="AL93">
        <v>98305</v>
      </c>
      <c r="AM93">
        <v>99405</v>
      </c>
      <c r="AN93">
        <v>100255</v>
      </c>
      <c r="AO93">
        <v>100796</v>
      </c>
      <c r="AP93">
        <v>101122</v>
      </c>
      <c r="AQ93">
        <v>101309</v>
      </c>
      <c r="AR93">
        <v>101442</v>
      </c>
      <c r="AS93">
        <v>101619</v>
      </c>
      <c r="AT93">
        <v>101849</v>
      </c>
      <c r="AU93">
        <v>102100</v>
      </c>
      <c r="AV93">
        <v>102375</v>
      </c>
      <c r="AW93">
        <v>102656</v>
      </c>
      <c r="AX93">
        <v>102949</v>
      </c>
      <c r="AY93">
        <v>103259</v>
      </c>
      <c r="AZ93">
        <v>103586</v>
      </c>
      <c r="BA93">
        <v>103930</v>
      </c>
      <c r="BB93">
        <v>104296</v>
      </c>
      <c r="BC93">
        <v>104677</v>
      </c>
      <c r="BD93">
        <v>105075</v>
      </c>
      <c r="BE93">
        <v>105481</v>
      </c>
      <c r="BF93">
        <v>105909</v>
      </c>
      <c r="BG93">
        <v>106360</v>
      </c>
      <c r="BH93">
        <v>106823</v>
      </c>
      <c r="BI93">
        <v>107317</v>
      </c>
    </row>
    <row r="94" spans="1:61" x14ac:dyDescent="0.3">
      <c r="A94" t="s">
        <v>240</v>
      </c>
      <c r="B94" t="s">
        <v>241</v>
      </c>
      <c r="C94" t="s">
        <v>610</v>
      </c>
      <c r="D94" t="s">
        <v>611</v>
      </c>
      <c r="E94">
        <v>32500</v>
      </c>
      <c r="F94">
        <v>33700</v>
      </c>
      <c r="G94">
        <v>35000</v>
      </c>
      <c r="H94">
        <v>36400</v>
      </c>
      <c r="I94">
        <v>37600</v>
      </c>
      <c r="J94">
        <v>39200</v>
      </c>
      <c r="K94">
        <v>40500</v>
      </c>
      <c r="L94">
        <v>41900</v>
      </c>
      <c r="M94">
        <v>43400</v>
      </c>
      <c r="N94">
        <v>44900</v>
      </c>
      <c r="O94">
        <v>46400</v>
      </c>
      <c r="P94">
        <v>47200</v>
      </c>
      <c r="Q94">
        <v>48300</v>
      </c>
      <c r="R94">
        <v>49000</v>
      </c>
      <c r="S94">
        <v>49500</v>
      </c>
      <c r="T94">
        <v>49600</v>
      </c>
      <c r="U94">
        <v>49700</v>
      </c>
      <c r="V94">
        <v>49400</v>
      </c>
      <c r="W94">
        <v>49200</v>
      </c>
      <c r="X94">
        <v>49600</v>
      </c>
      <c r="Y94">
        <v>50200</v>
      </c>
      <c r="Z94">
        <v>51000</v>
      </c>
      <c r="AA94">
        <v>51500</v>
      </c>
      <c r="AB94">
        <v>52100</v>
      </c>
      <c r="AC94">
        <v>52700</v>
      </c>
      <c r="AD94">
        <v>53200</v>
      </c>
      <c r="AE94">
        <v>53500</v>
      </c>
      <c r="AF94">
        <v>54100</v>
      </c>
      <c r="AG94">
        <v>54800</v>
      </c>
      <c r="AH94">
        <v>55300</v>
      </c>
      <c r="AI94">
        <v>55600</v>
      </c>
      <c r="AJ94">
        <v>55500</v>
      </c>
      <c r="AK94">
        <v>55300</v>
      </c>
      <c r="AL94">
        <v>55200</v>
      </c>
      <c r="AM94">
        <v>55500</v>
      </c>
      <c r="AN94">
        <v>55800</v>
      </c>
      <c r="AO94">
        <v>55900</v>
      </c>
      <c r="AP94">
        <v>56000</v>
      </c>
      <c r="AQ94">
        <v>56100</v>
      </c>
      <c r="AR94">
        <v>56100</v>
      </c>
      <c r="AS94">
        <v>56200</v>
      </c>
      <c r="AT94">
        <v>56350</v>
      </c>
      <c r="AU94">
        <v>56609</v>
      </c>
      <c r="AV94">
        <v>56765</v>
      </c>
      <c r="AW94">
        <v>56911</v>
      </c>
      <c r="AX94">
        <v>56935</v>
      </c>
      <c r="AY94">
        <v>56774</v>
      </c>
      <c r="AZ94">
        <v>56555</v>
      </c>
      <c r="BA94">
        <v>56328</v>
      </c>
      <c r="BB94">
        <v>56323</v>
      </c>
      <c r="BC94">
        <v>56905</v>
      </c>
      <c r="BD94">
        <v>56890</v>
      </c>
      <c r="BE94">
        <v>56810</v>
      </c>
      <c r="BF94">
        <v>56483</v>
      </c>
      <c r="BG94">
        <v>56295</v>
      </c>
      <c r="BH94">
        <v>56114</v>
      </c>
      <c r="BI94">
        <v>56186</v>
      </c>
    </row>
    <row r="95" spans="1:61" x14ac:dyDescent="0.3">
      <c r="A95" t="s">
        <v>242</v>
      </c>
      <c r="B95" t="s">
        <v>243</v>
      </c>
      <c r="C95" t="s">
        <v>610</v>
      </c>
      <c r="D95" t="s">
        <v>611</v>
      </c>
      <c r="E95">
        <v>4210747</v>
      </c>
      <c r="F95">
        <v>4336143</v>
      </c>
      <c r="G95">
        <v>4464249</v>
      </c>
      <c r="H95">
        <v>4595510</v>
      </c>
      <c r="I95">
        <v>4730540</v>
      </c>
      <c r="J95">
        <v>4869716</v>
      </c>
      <c r="K95">
        <v>5013153</v>
      </c>
      <c r="L95">
        <v>5160609</v>
      </c>
      <c r="M95">
        <v>5311615</v>
      </c>
      <c r="N95">
        <v>5465512</v>
      </c>
      <c r="O95">
        <v>5621792</v>
      </c>
      <c r="P95">
        <v>5780480</v>
      </c>
      <c r="Q95">
        <v>5941567</v>
      </c>
      <c r="R95">
        <v>6104530</v>
      </c>
      <c r="S95">
        <v>6268707</v>
      </c>
      <c r="T95">
        <v>6433728</v>
      </c>
      <c r="U95">
        <v>6599214</v>
      </c>
      <c r="V95">
        <v>6765516</v>
      </c>
      <c r="W95">
        <v>6933906</v>
      </c>
      <c r="X95">
        <v>7106145</v>
      </c>
      <c r="Y95">
        <v>7283459</v>
      </c>
      <c r="Z95">
        <v>7466488</v>
      </c>
      <c r="AA95">
        <v>7654819</v>
      </c>
      <c r="AB95">
        <v>7847472</v>
      </c>
      <c r="AC95">
        <v>8042897</v>
      </c>
      <c r="AD95">
        <v>8240060</v>
      </c>
      <c r="AE95">
        <v>8438604</v>
      </c>
      <c r="AF95">
        <v>8639108</v>
      </c>
      <c r="AG95">
        <v>8842575</v>
      </c>
      <c r="AH95">
        <v>9050465</v>
      </c>
      <c r="AI95">
        <v>9263813</v>
      </c>
      <c r="AJ95">
        <v>9483270</v>
      </c>
      <c r="AK95">
        <v>9708544</v>
      </c>
      <c r="AL95">
        <v>9938692</v>
      </c>
      <c r="AM95">
        <v>10172297</v>
      </c>
      <c r="AN95">
        <v>10408489</v>
      </c>
      <c r="AO95">
        <v>10646674</v>
      </c>
      <c r="AP95">
        <v>10887634</v>
      </c>
      <c r="AQ95">
        <v>11133501</v>
      </c>
      <c r="AR95">
        <v>11387203</v>
      </c>
      <c r="AS95">
        <v>11650743</v>
      </c>
      <c r="AT95">
        <v>11924946</v>
      </c>
      <c r="AU95">
        <v>12208848</v>
      </c>
      <c r="AV95">
        <v>12500478</v>
      </c>
      <c r="AW95">
        <v>12796925</v>
      </c>
      <c r="AX95">
        <v>13096028</v>
      </c>
      <c r="AY95">
        <v>13397008</v>
      </c>
      <c r="AZ95">
        <v>13700286</v>
      </c>
      <c r="BA95">
        <v>14006366</v>
      </c>
      <c r="BB95">
        <v>14316208</v>
      </c>
      <c r="BC95">
        <v>14630417</v>
      </c>
      <c r="BD95">
        <v>14948919</v>
      </c>
      <c r="BE95">
        <v>15271056</v>
      </c>
      <c r="BF95">
        <v>15596214</v>
      </c>
      <c r="BG95">
        <v>15923559</v>
      </c>
      <c r="BH95">
        <v>16252429</v>
      </c>
      <c r="BI95">
        <v>16582469</v>
      </c>
    </row>
    <row r="96" spans="1:61" x14ac:dyDescent="0.3">
      <c r="A96" t="s">
        <v>244</v>
      </c>
      <c r="B96" t="s">
        <v>245</v>
      </c>
      <c r="C96" t="s">
        <v>610</v>
      </c>
      <c r="D96" t="s">
        <v>611</v>
      </c>
      <c r="E96">
        <v>66742</v>
      </c>
      <c r="F96">
        <v>68072</v>
      </c>
      <c r="G96">
        <v>69604</v>
      </c>
      <c r="H96">
        <v>71286</v>
      </c>
      <c r="I96">
        <v>73051</v>
      </c>
      <c r="J96">
        <v>74830</v>
      </c>
      <c r="K96">
        <v>76607</v>
      </c>
      <c r="L96">
        <v>78404</v>
      </c>
      <c r="M96">
        <v>80217</v>
      </c>
      <c r="N96">
        <v>82040</v>
      </c>
      <c r="O96">
        <v>83877</v>
      </c>
      <c r="P96">
        <v>85726</v>
      </c>
      <c r="Q96">
        <v>87587</v>
      </c>
      <c r="R96">
        <v>89464</v>
      </c>
      <c r="S96">
        <v>91377</v>
      </c>
      <c r="T96">
        <v>93352</v>
      </c>
      <c r="U96">
        <v>95385</v>
      </c>
      <c r="V96">
        <v>97477</v>
      </c>
      <c r="W96">
        <v>99630</v>
      </c>
      <c r="X96">
        <v>101844</v>
      </c>
      <c r="Y96">
        <v>104133</v>
      </c>
      <c r="Z96">
        <v>106485</v>
      </c>
      <c r="AA96">
        <v>108906</v>
      </c>
      <c r="AB96">
        <v>111402</v>
      </c>
      <c r="AC96">
        <v>113961</v>
      </c>
      <c r="AD96">
        <v>116572</v>
      </c>
      <c r="AE96">
        <v>119232</v>
      </c>
      <c r="AF96">
        <v>121919</v>
      </c>
      <c r="AG96">
        <v>124673</v>
      </c>
      <c r="AH96">
        <v>127522</v>
      </c>
      <c r="AI96">
        <v>130482</v>
      </c>
      <c r="AJ96">
        <v>133558</v>
      </c>
      <c r="AK96">
        <v>136692</v>
      </c>
      <c r="AL96">
        <v>139818</v>
      </c>
      <c r="AM96">
        <v>142802</v>
      </c>
      <c r="AN96">
        <v>145561</v>
      </c>
      <c r="AO96">
        <v>148060</v>
      </c>
      <c r="AP96">
        <v>150303</v>
      </c>
      <c r="AQ96">
        <v>152277</v>
      </c>
      <c r="AR96">
        <v>153953</v>
      </c>
      <c r="AS96">
        <v>155329</v>
      </c>
      <c r="AT96">
        <v>156401</v>
      </c>
      <c r="AU96">
        <v>157175</v>
      </c>
      <c r="AV96">
        <v>157714</v>
      </c>
      <c r="AW96">
        <v>158099</v>
      </c>
      <c r="AX96">
        <v>158402</v>
      </c>
      <c r="AY96">
        <v>158648</v>
      </c>
      <c r="AZ96">
        <v>158855</v>
      </c>
      <c r="BA96">
        <v>159035</v>
      </c>
      <c r="BB96">
        <v>159231</v>
      </c>
      <c r="BC96">
        <v>159444</v>
      </c>
      <c r="BD96">
        <v>159678</v>
      </c>
      <c r="BE96">
        <v>159973</v>
      </c>
      <c r="BF96">
        <v>160375</v>
      </c>
      <c r="BG96">
        <v>160967</v>
      </c>
      <c r="BH96">
        <v>161797</v>
      </c>
      <c r="BI96">
        <v>162896</v>
      </c>
    </row>
    <row r="97" spans="1:61" x14ac:dyDescent="0.3">
      <c r="A97" t="s">
        <v>246</v>
      </c>
      <c r="B97" t="s">
        <v>247</v>
      </c>
      <c r="C97" t="s">
        <v>610</v>
      </c>
      <c r="D97" t="s">
        <v>611</v>
      </c>
      <c r="E97">
        <v>571819</v>
      </c>
      <c r="F97">
        <v>589274</v>
      </c>
      <c r="G97">
        <v>606285</v>
      </c>
      <c r="H97">
        <v>622575</v>
      </c>
      <c r="I97">
        <v>637845</v>
      </c>
      <c r="J97">
        <v>651868</v>
      </c>
      <c r="K97">
        <v>664521</v>
      </c>
      <c r="L97">
        <v>675871</v>
      </c>
      <c r="M97">
        <v>686146</v>
      </c>
      <c r="N97">
        <v>695745</v>
      </c>
      <c r="O97">
        <v>704934</v>
      </c>
      <c r="P97">
        <v>713684</v>
      </c>
      <c r="Q97">
        <v>721948</v>
      </c>
      <c r="R97">
        <v>729916</v>
      </c>
      <c r="S97">
        <v>737847</v>
      </c>
      <c r="T97">
        <v>745841</v>
      </c>
      <c r="U97">
        <v>754101</v>
      </c>
      <c r="V97">
        <v>762424</v>
      </c>
      <c r="W97">
        <v>770125</v>
      </c>
      <c r="X97">
        <v>776254</v>
      </c>
      <c r="Y97">
        <v>780153</v>
      </c>
      <c r="Z97">
        <v>781732</v>
      </c>
      <c r="AA97">
        <v>781246</v>
      </c>
      <c r="AB97">
        <v>778948</v>
      </c>
      <c r="AC97">
        <v>775219</v>
      </c>
      <c r="AD97">
        <v>770435</v>
      </c>
      <c r="AE97">
        <v>764459</v>
      </c>
      <c r="AF97">
        <v>757506</v>
      </c>
      <c r="AG97">
        <v>750731</v>
      </c>
      <c r="AH97">
        <v>745665</v>
      </c>
      <c r="AI97">
        <v>743309</v>
      </c>
      <c r="AJ97">
        <v>744289</v>
      </c>
      <c r="AK97">
        <v>748134</v>
      </c>
      <c r="AL97">
        <v>753484</v>
      </c>
      <c r="AM97">
        <v>758342</v>
      </c>
      <c r="AN97">
        <v>761291</v>
      </c>
      <c r="AO97">
        <v>761861</v>
      </c>
      <c r="AP97">
        <v>760510</v>
      </c>
      <c r="AQ97">
        <v>757952</v>
      </c>
      <c r="AR97">
        <v>755278</v>
      </c>
      <c r="AS97">
        <v>753301</v>
      </c>
      <c r="AT97">
        <v>752263</v>
      </c>
      <c r="AU97">
        <v>751884</v>
      </c>
      <c r="AV97">
        <v>751857</v>
      </c>
      <c r="AW97">
        <v>751652</v>
      </c>
      <c r="AX97">
        <v>750946</v>
      </c>
      <c r="AY97">
        <v>749601</v>
      </c>
      <c r="AZ97">
        <v>747869</v>
      </c>
      <c r="BA97">
        <v>746314</v>
      </c>
      <c r="BB97">
        <v>745693</v>
      </c>
      <c r="BC97">
        <v>746556</v>
      </c>
      <c r="BD97">
        <v>749100</v>
      </c>
      <c r="BE97">
        <v>753091</v>
      </c>
      <c r="BF97">
        <v>758081</v>
      </c>
      <c r="BG97">
        <v>763393</v>
      </c>
      <c r="BH97">
        <v>768514</v>
      </c>
      <c r="BI97">
        <v>773303</v>
      </c>
    </row>
    <row r="98" spans="1:61" x14ac:dyDescent="0.3">
      <c r="A98" t="s">
        <v>248</v>
      </c>
      <c r="B98" t="s">
        <v>249</v>
      </c>
      <c r="C98" t="s">
        <v>610</v>
      </c>
      <c r="D98" t="s">
        <v>611</v>
      </c>
      <c r="E98">
        <v>754609427</v>
      </c>
      <c r="F98">
        <v>765954945</v>
      </c>
      <c r="G98">
        <v>775951378</v>
      </c>
      <c r="H98">
        <v>785862106</v>
      </c>
      <c r="I98">
        <v>795665202</v>
      </c>
      <c r="J98">
        <v>805075170</v>
      </c>
      <c r="K98">
        <v>813853230</v>
      </c>
      <c r="L98">
        <v>822241252</v>
      </c>
      <c r="M98">
        <v>829645659</v>
      </c>
      <c r="N98">
        <v>838753008</v>
      </c>
      <c r="O98">
        <v>846882888</v>
      </c>
      <c r="P98">
        <v>855639296</v>
      </c>
      <c r="Q98">
        <v>864539350</v>
      </c>
      <c r="R98">
        <v>872567660</v>
      </c>
      <c r="S98">
        <v>881670409</v>
      </c>
      <c r="T98">
        <v>890246720</v>
      </c>
      <c r="U98">
        <v>897372543</v>
      </c>
      <c r="V98">
        <v>904741646</v>
      </c>
      <c r="W98">
        <v>912161808</v>
      </c>
      <c r="X98">
        <v>919955840</v>
      </c>
      <c r="Y98">
        <v>927553164</v>
      </c>
      <c r="Z98">
        <v>935158734</v>
      </c>
      <c r="AA98">
        <v>942355372</v>
      </c>
      <c r="AB98">
        <v>949117924</v>
      </c>
      <c r="AC98">
        <v>955531829</v>
      </c>
      <c r="AD98">
        <v>961975411</v>
      </c>
      <c r="AE98">
        <v>968708868</v>
      </c>
      <c r="AF98">
        <v>975426680</v>
      </c>
      <c r="AG98">
        <v>982292069</v>
      </c>
      <c r="AH98">
        <v>989594399</v>
      </c>
      <c r="AI98">
        <v>997353719</v>
      </c>
      <c r="AJ98">
        <v>1005572310</v>
      </c>
      <c r="AK98">
        <v>1011955640</v>
      </c>
      <c r="AL98">
        <v>1019867916</v>
      </c>
      <c r="AM98">
        <v>1027255148</v>
      </c>
      <c r="AN98">
        <v>1036155042</v>
      </c>
      <c r="AO98">
        <v>1043361631</v>
      </c>
      <c r="AP98">
        <v>1050343650</v>
      </c>
      <c r="AQ98">
        <v>1057108848</v>
      </c>
      <c r="AR98">
        <v>1063829397</v>
      </c>
      <c r="AS98">
        <v>1070496404</v>
      </c>
      <c r="AT98">
        <v>1077634323</v>
      </c>
      <c r="AU98">
        <v>1084822379</v>
      </c>
      <c r="AV98">
        <v>1091996228</v>
      </c>
      <c r="AW98">
        <v>1099536199</v>
      </c>
      <c r="AX98">
        <v>1107240168</v>
      </c>
      <c r="AY98">
        <v>1115520890</v>
      </c>
      <c r="AZ98">
        <v>1124299890</v>
      </c>
      <c r="BA98">
        <v>1133634254</v>
      </c>
      <c r="BB98">
        <v>1141985286</v>
      </c>
      <c r="BC98">
        <v>1149511694</v>
      </c>
      <c r="BD98">
        <v>1154998991</v>
      </c>
      <c r="BE98">
        <v>1161900127</v>
      </c>
      <c r="BF98">
        <v>1168843771</v>
      </c>
      <c r="BG98">
        <v>1175966521</v>
      </c>
      <c r="BH98">
        <v>1182929820</v>
      </c>
      <c r="BI98">
        <v>1190029421</v>
      </c>
    </row>
    <row r="99" spans="1:61" x14ac:dyDescent="0.3">
      <c r="A99" t="s">
        <v>250</v>
      </c>
      <c r="B99" t="s">
        <v>251</v>
      </c>
      <c r="C99" t="s">
        <v>610</v>
      </c>
      <c r="D99" t="s">
        <v>611</v>
      </c>
      <c r="E99">
        <v>3075605</v>
      </c>
      <c r="F99">
        <v>3168100</v>
      </c>
      <c r="G99">
        <v>3305200</v>
      </c>
      <c r="H99">
        <v>3420900</v>
      </c>
      <c r="I99">
        <v>3504600</v>
      </c>
      <c r="J99">
        <v>3597900</v>
      </c>
      <c r="K99">
        <v>3629900</v>
      </c>
      <c r="L99">
        <v>3722800</v>
      </c>
      <c r="M99">
        <v>3802700</v>
      </c>
      <c r="N99">
        <v>3863900</v>
      </c>
      <c r="O99">
        <v>3959000</v>
      </c>
      <c r="P99">
        <v>4045300</v>
      </c>
      <c r="Q99">
        <v>4123600</v>
      </c>
      <c r="R99">
        <v>4241600</v>
      </c>
      <c r="S99">
        <v>4377800</v>
      </c>
      <c r="T99">
        <v>4461600</v>
      </c>
      <c r="U99">
        <v>4518000</v>
      </c>
      <c r="V99">
        <v>4583700</v>
      </c>
      <c r="W99">
        <v>4667500</v>
      </c>
      <c r="X99">
        <v>4929700</v>
      </c>
      <c r="Y99">
        <v>5063100</v>
      </c>
      <c r="Z99">
        <v>5183400</v>
      </c>
      <c r="AA99">
        <v>5264500</v>
      </c>
      <c r="AB99">
        <v>5345100</v>
      </c>
      <c r="AC99">
        <v>5397900</v>
      </c>
      <c r="AD99">
        <v>5456200</v>
      </c>
      <c r="AE99">
        <v>5524600</v>
      </c>
      <c r="AF99">
        <v>5580500</v>
      </c>
      <c r="AG99">
        <v>5627600</v>
      </c>
      <c r="AH99">
        <v>5686200</v>
      </c>
      <c r="AI99">
        <v>5704500</v>
      </c>
      <c r="AJ99">
        <v>5752000</v>
      </c>
      <c r="AK99">
        <v>5800500</v>
      </c>
      <c r="AL99">
        <v>5901000</v>
      </c>
      <c r="AM99">
        <v>6035400</v>
      </c>
      <c r="AN99">
        <v>6156100</v>
      </c>
      <c r="AO99">
        <v>6435500</v>
      </c>
      <c r="AP99">
        <v>6489300</v>
      </c>
      <c r="AQ99">
        <v>6543700</v>
      </c>
      <c r="AR99">
        <v>6606500</v>
      </c>
      <c r="AS99">
        <v>6665000</v>
      </c>
      <c r="AT99">
        <v>6714300</v>
      </c>
      <c r="AU99">
        <v>6744100</v>
      </c>
      <c r="AV99">
        <v>6730800</v>
      </c>
      <c r="AW99">
        <v>6783500</v>
      </c>
      <c r="AX99">
        <v>6813200</v>
      </c>
      <c r="AY99">
        <v>6857100</v>
      </c>
      <c r="AZ99">
        <v>6916300</v>
      </c>
      <c r="BA99">
        <v>6957800</v>
      </c>
      <c r="BB99">
        <v>6972800</v>
      </c>
      <c r="BC99">
        <v>7024200</v>
      </c>
      <c r="BD99">
        <v>7071600</v>
      </c>
      <c r="BE99">
        <v>7154600</v>
      </c>
      <c r="BF99">
        <v>7187500</v>
      </c>
      <c r="BG99">
        <v>7241700</v>
      </c>
      <c r="BH99">
        <v>7305700</v>
      </c>
      <c r="BI99">
        <v>7346700</v>
      </c>
    </row>
    <row r="100" spans="1:61" x14ac:dyDescent="0.3">
      <c r="A100" t="s">
        <v>252</v>
      </c>
      <c r="B100" t="s">
        <v>253</v>
      </c>
      <c r="C100" t="s">
        <v>610</v>
      </c>
      <c r="D100" t="s">
        <v>611</v>
      </c>
      <c r="E100">
        <v>2038637</v>
      </c>
      <c r="F100">
        <v>2096407</v>
      </c>
      <c r="G100">
        <v>2155652</v>
      </c>
      <c r="H100">
        <v>2216707</v>
      </c>
      <c r="I100">
        <v>2280045</v>
      </c>
      <c r="J100">
        <v>2346010</v>
      </c>
      <c r="K100">
        <v>2414807</v>
      </c>
      <c r="L100">
        <v>2486414</v>
      </c>
      <c r="M100">
        <v>2560727</v>
      </c>
      <c r="N100">
        <v>2637517</v>
      </c>
      <c r="O100">
        <v>2716659</v>
      </c>
      <c r="P100">
        <v>2798125</v>
      </c>
      <c r="Q100">
        <v>2882113</v>
      </c>
      <c r="R100">
        <v>2968994</v>
      </c>
      <c r="S100">
        <v>3059254</v>
      </c>
      <c r="T100">
        <v>3153261</v>
      </c>
      <c r="U100">
        <v>3251158</v>
      </c>
      <c r="V100">
        <v>3352835</v>
      </c>
      <c r="W100">
        <v>3458104</v>
      </c>
      <c r="X100">
        <v>3566665</v>
      </c>
      <c r="Y100">
        <v>3678286</v>
      </c>
      <c r="Z100">
        <v>3792938</v>
      </c>
      <c r="AA100">
        <v>3910657</v>
      </c>
      <c r="AB100">
        <v>4031349</v>
      </c>
      <c r="AC100">
        <v>4154887</v>
      </c>
      <c r="AD100">
        <v>4281189</v>
      </c>
      <c r="AE100">
        <v>4410158</v>
      </c>
      <c r="AF100">
        <v>4541804</v>
      </c>
      <c r="AG100">
        <v>4676361</v>
      </c>
      <c r="AH100">
        <v>4814137</v>
      </c>
      <c r="AI100">
        <v>4955328</v>
      </c>
      <c r="AJ100">
        <v>5099951</v>
      </c>
      <c r="AK100">
        <v>5247836</v>
      </c>
      <c r="AL100">
        <v>5398805</v>
      </c>
      <c r="AM100">
        <v>5552625</v>
      </c>
      <c r="AN100">
        <v>5709051</v>
      </c>
      <c r="AO100">
        <v>5867849</v>
      </c>
      <c r="AP100">
        <v>6028882</v>
      </c>
      <c r="AQ100">
        <v>6192026</v>
      </c>
      <c r="AR100">
        <v>6357221</v>
      </c>
      <c r="AS100">
        <v>6524283</v>
      </c>
      <c r="AT100">
        <v>6693061</v>
      </c>
      <c r="AU100">
        <v>6863157</v>
      </c>
      <c r="AV100">
        <v>7033821</v>
      </c>
      <c r="AW100">
        <v>7204153</v>
      </c>
      <c r="AX100">
        <v>7373430</v>
      </c>
      <c r="AY100">
        <v>7541406</v>
      </c>
      <c r="AZ100">
        <v>7707972</v>
      </c>
      <c r="BA100">
        <v>7872658</v>
      </c>
      <c r="BB100">
        <v>8035021</v>
      </c>
      <c r="BC100">
        <v>8194778</v>
      </c>
      <c r="BD100">
        <v>8351600</v>
      </c>
      <c r="BE100">
        <v>8505646</v>
      </c>
      <c r="BF100">
        <v>8657785</v>
      </c>
      <c r="BG100">
        <v>8809216</v>
      </c>
      <c r="BH100">
        <v>8960829</v>
      </c>
      <c r="BI100">
        <v>9112867</v>
      </c>
    </row>
    <row r="101" spans="1:61" x14ac:dyDescent="0.3">
      <c r="A101" t="s">
        <v>254</v>
      </c>
      <c r="B101" t="s">
        <v>255</v>
      </c>
      <c r="C101" t="s">
        <v>610</v>
      </c>
      <c r="D101" t="s">
        <v>611</v>
      </c>
      <c r="E101">
        <v>162495580</v>
      </c>
      <c r="F101">
        <v>166348536</v>
      </c>
      <c r="G101">
        <v>170348129</v>
      </c>
      <c r="H101">
        <v>174502178</v>
      </c>
      <c r="I101">
        <v>178820615</v>
      </c>
      <c r="J101">
        <v>183311108</v>
      </c>
      <c r="K101">
        <v>187976481</v>
      </c>
      <c r="L101">
        <v>192817243</v>
      </c>
      <c r="M101">
        <v>197836081</v>
      </c>
      <c r="N101">
        <v>203035027</v>
      </c>
      <c r="O101">
        <v>208415064</v>
      </c>
      <c r="P101">
        <v>213978472</v>
      </c>
      <c r="Q101">
        <v>219724282</v>
      </c>
      <c r="R101">
        <v>225645580</v>
      </c>
      <c r="S101">
        <v>231732881</v>
      </c>
      <c r="T101">
        <v>237979218</v>
      </c>
      <c r="U101">
        <v>244394102</v>
      </c>
      <c r="V101">
        <v>250981876</v>
      </c>
      <c r="W101">
        <v>257725573</v>
      </c>
      <c r="X101">
        <v>264602415</v>
      </c>
      <c r="Y101">
        <v>271603169</v>
      </c>
      <c r="Z101">
        <v>278728186</v>
      </c>
      <c r="AA101">
        <v>286006012</v>
      </c>
      <c r="AB101">
        <v>293492340</v>
      </c>
      <c r="AC101">
        <v>301260428</v>
      </c>
      <c r="AD101">
        <v>309370058</v>
      </c>
      <c r="AE101">
        <v>317825339</v>
      </c>
      <c r="AF101">
        <v>326631480</v>
      </c>
      <c r="AG101">
        <v>335847788</v>
      </c>
      <c r="AH101">
        <v>345544609</v>
      </c>
      <c r="AI101">
        <v>355762200</v>
      </c>
      <c r="AJ101">
        <v>366551884</v>
      </c>
      <c r="AK101">
        <v>377879250</v>
      </c>
      <c r="AL101">
        <v>389594161</v>
      </c>
      <c r="AM101">
        <v>401488248</v>
      </c>
      <c r="AN101">
        <v>413418810</v>
      </c>
      <c r="AO101">
        <v>425324425</v>
      </c>
      <c r="AP101">
        <v>437269757</v>
      </c>
      <c r="AQ101">
        <v>449393754</v>
      </c>
      <c r="AR101">
        <v>461899663</v>
      </c>
      <c r="AS101">
        <v>474935556</v>
      </c>
      <c r="AT101">
        <v>488553040</v>
      </c>
      <c r="AU101">
        <v>502710676</v>
      </c>
      <c r="AV101">
        <v>517352559</v>
      </c>
      <c r="AW101">
        <v>532385197</v>
      </c>
      <c r="AX101">
        <v>547744433</v>
      </c>
      <c r="AY101">
        <v>563415107</v>
      </c>
      <c r="AZ101">
        <v>579434057</v>
      </c>
      <c r="BA101">
        <v>595849807</v>
      </c>
      <c r="BB101">
        <v>612731524</v>
      </c>
      <c r="BC101">
        <v>630127436</v>
      </c>
      <c r="BD101">
        <v>648053253</v>
      </c>
      <c r="BE101">
        <v>666488623</v>
      </c>
      <c r="BF101">
        <v>685401960</v>
      </c>
      <c r="BG101">
        <v>704745420</v>
      </c>
      <c r="BH101">
        <v>724482652</v>
      </c>
      <c r="BI101">
        <v>744602976</v>
      </c>
    </row>
    <row r="102" spans="1:61" x14ac:dyDescent="0.3">
      <c r="A102" t="s">
        <v>256</v>
      </c>
      <c r="B102" t="s">
        <v>257</v>
      </c>
      <c r="C102" t="s">
        <v>610</v>
      </c>
      <c r="D102" t="s">
        <v>611</v>
      </c>
      <c r="E102">
        <v>4140000</v>
      </c>
      <c r="F102">
        <v>4171672</v>
      </c>
      <c r="G102">
        <v>4202104</v>
      </c>
      <c r="H102">
        <v>4231408</v>
      </c>
      <c r="I102">
        <v>4259680</v>
      </c>
      <c r="J102">
        <v>4287000</v>
      </c>
      <c r="K102">
        <v>4313000</v>
      </c>
      <c r="L102">
        <v>4339000</v>
      </c>
      <c r="M102">
        <v>4364000</v>
      </c>
      <c r="N102">
        <v>4387000</v>
      </c>
      <c r="O102">
        <v>4411000</v>
      </c>
      <c r="P102">
        <v>4435000</v>
      </c>
      <c r="Q102">
        <v>4457000</v>
      </c>
      <c r="R102">
        <v>4478000</v>
      </c>
      <c r="S102">
        <v>4497000</v>
      </c>
      <c r="T102">
        <v>4514000</v>
      </c>
      <c r="U102">
        <v>4530000</v>
      </c>
      <c r="V102">
        <v>4532000</v>
      </c>
      <c r="W102">
        <v>4556000</v>
      </c>
      <c r="X102">
        <v>4571000</v>
      </c>
      <c r="Y102">
        <v>4588000</v>
      </c>
      <c r="Z102">
        <v>4608000</v>
      </c>
      <c r="AA102">
        <v>4635000</v>
      </c>
      <c r="AB102">
        <v>4659000</v>
      </c>
      <c r="AC102">
        <v>4680000</v>
      </c>
      <c r="AD102">
        <v>4701000</v>
      </c>
      <c r="AE102">
        <v>4722000</v>
      </c>
      <c r="AF102">
        <v>4740000</v>
      </c>
      <c r="AG102">
        <v>4757000</v>
      </c>
      <c r="AH102">
        <v>4767000</v>
      </c>
      <c r="AI102">
        <v>4780000</v>
      </c>
      <c r="AJ102">
        <v>4510000</v>
      </c>
      <c r="AK102">
        <v>4470000</v>
      </c>
      <c r="AL102">
        <v>4640000</v>
      </c>
      <c r="AM102">
        <v>4650000</v>
      </c>
      <c r="AN102">
        <v>4669000</v>
      </c>
      <c r="AO102">
        <v>4494000</v>
      </c>
      <c r="AP102">
        <v>4572000</v>
      </c>
      <c r="AQ102">
        <v>4501000</v>
      </c>
      <c r="AR102">
        <v>4554000</v>
      </c>
      <c r="AS102">
        <v>4426000</v>
      </c>
      <c r="AT102">
        <v>4440000</v>
      </c>
      <c r="AU102">
        <v>4440000</v>
      </c>
      <c r="AV102">
        <v>4440000</v>
      </c>
      <c r="AW102">
        <v>4439000</v>
      </c>
      <c r="AX102">
        <v>4442000</v>
      </c>
      <c r="AY102">
        <v>4440000</v>
      </c>
      <c r="AZ102">
        <v>4436000</v>
      </c>
      <c r="BA102">
        <v>4434508</v>
      </c>
      <c r="BB102">
        <v>4429078</v>
      </c>
      <c r="BC102">
        <v>4417781</v>
      </c>
      <c r="BD102">
        <v>4280622</v>
      </c>
      <c r="BE102">
        <v>4267558</v>
      </c>
      <c r="BF102">
        <v>4255689</v>
      </c>
      <c r="BG102">
        <v>4238389</v>
      </c>
      <c r="BH102">
        <v>4203604</v>
      </c>
      <c r="BI102">
        <v>4170600</v>
      </c>
    </row>
    <row r="103" spans="1:61" x14ac:dyDescent="0.3">
      <c r="A103" t="s">
        <v>258</v>
      </c>
      <c r="B103" t="s">
        <v>259</v>
      </c>
      <c r="C103" t="s">
        <v>610</v>
      </c>
      <c r="D103" t="s">
        <v>611</v>
      </c>
      <c r="E103">
        <v>3866159</v>
      </c>
      <c r="F103">
        <v>3943364</v>
      </c>
      <c r="G103">
        <v>4022593</v>
      </c>
      <c r="H103">
        <v>4103730</v>
      </c>
      <c r="I103">
        <v>4186640</v>
      </c>
      <c r="J103">
        <v>4271133</v>
      </c>
      <c r="K103">
        <v>4357484</v>
      </c>
      <c r="L103">
        <v>4445530</v>
      </c>
      <c r="M103">
        <v>4534234</v>
      </c>
      <c r="N103">
        <v>4622208</v>
      </c>
      <c r="O103">
        <v>4708642</v>
      </c>
      <c r="P103">
        <v>4793155</v>
      </c>
      <c r="Q103">
        <v>4876560</v>
      </c>
      <c r="R103">
        <v>4960657</v>
      </c>
      <c r="S103">
        <v>5047944</v>
      </c>
      <c r="T103">
        <v>5140357</v>
      </c>
      <c r="U103">
        <v>5238245</v>
      </c>
      <c r="V103">
        <v>5341419</v>
      </c>
      <c r="W103">
        <v>5450549</v>
      </c>
      <c r="X103">
        <v>5566266</v>
      </c>
      <c r="Y103">
        <v>5688836</v>
      </c>
      <c r="Z103">
        <v>5818671</v>
      </c>
      <c r="AA103">
        <v>5955267</v>
      </c>
      <c r="AB103">
        <v>6096692</v>
      </c>
      <c r="AC103">
        <v>6240329</v>
      </c>
      <c r="AD103">
        <v>6384195</v>
      </c>
      <c r="AE103">
        <v>6527543</v>
      </c>
      <c r="AF103">
        <v>6670568</v>
      </c>
      <c r="AG103">
        <v>6813348</v>
      </c>
      <c r="AH103">
        <v>6956300</v>
      </c>
      <c r="AI103">
        <v>7099732</v>
      </c>
      <c r="AJ103">
        <v>7243391</v>
      </c>
      <c r="AK103">
        <v>7386975</v>
      </c>
      <c r="AL103">
        <v>7530705</v>
      </c>
      <c r="AM103">
        <v>7674911</v>
      </c>
      <c r="AN103">
        <v>7819806</v>
      </c>
      <c r="AO103">
        <v>7965553</v>
      </c>
      <c r="AP103">
        <v>8111951</v>
      </c>
      <c r="AQ103">
        <v>8258483</v>
      </c>
      <c r="AR103">
        <v>8404398</v>
      </c>
      <c r="AS103">
        <v>8549200</v>
      </c>
      <c r="AT103">
        <v>8692567</v>
      </c>
      <c r="AU103">
        <v>8834733</v>
      </c>
      <c r="AV103">
        <v>8976552</v>
      </c>
      <c r="AW103">
        <v>9119178</v>
      </c>
      <c r="AX103">
        <v>9263404</v>
      </c>
      <c r="AY103">
        <v>9409457</v>
      </c>
      <c r="AZ103">
        <v>9556889</v>
      </c>
      <c r="BA103">
        <v>9705029</v>
      </c>
      <c r="BB103">
        <v>9852870</v>
      </c>
      <c r="BC103">
        <v>9999617</v>
      </c>
      <c r="BD103">
        <v>10145054</v>
      </c>
      <c r="BE103">
        <v>10289210</v>
      </c>
      <c r="BF103">
        <v>10431776</v>
      </c>
      <c r="BG103">
        <v>10572466</v>
      </c>
      <c r="BH103">
        <v>10711061</v>
      </c>
      <c r="BI103">
        <v>10847334</v>
      </c>
    </row>
    <row r="104" spans="1:61" x14ac:dyDescent="0.3">
      <c r="A104" t="s">
        <v>260</v>
      </c>
      <c r="B104" t="s">
        <v>261</v>
      </c>
      <c r="C104" t="s">
        <v>610</v>
      </c>
      <c r="D104" t="s">
        <v>611</v>
      </c>
      <c r="E104">
        <v>9983967</v>
      </c>
      <c r="F104">
        <v>10029321</v>
      </c>
      <c r="G104">
        <v>10061734</v>
      </c>
      <c r="H104">
        <v>10087947</v>
      </c>
      <c r="I104">
        <v>10119835</v>
      </c>
      <c r="J104">
        <v>10147935</v>
      </c>
      <c r="K104">
        <v>10178653</v>
      </c>
      <c r="L104">
        <v>10216604</v>
      </c>
      <c r="M104">
        <v>10255815</v>
      </c>
      <c r="N104">
        <v>10298723</v>
      </c>
      <c r="O104">
        <v>10337910</v>
      </c>
      <c r="P104">
        <v>10367537</v>
      </c>
      <c r="Q104">
        <v>10398489</v>
      </c>
      <c r="R104">
        <v>10432055</v>
      </c>
      <c r="S104">
        <v>10478720</v>
      </c>
      <c r="T104">
        <v>10540525</v>
      </c>
      <c r="U104">
        <v>10598677</v>
      </c>
      <c r="V104">
        <v>10648031</v>
      </c>
      <c r="W104">
        <v>10684822</v>
      </c>
      <c r="X104">
        <v>10704152</v>
      </c>
      <c r="Y104">
        <v>10711122</v>
      </c>
      <c r="Z104">
        <v>10711848</v>
      </c>
      <c r="AA104">
        <v>10705535</v>
      </c>
      <c r="AB104">
        <v>10689463</v>
      </c>
      <c r="AC104">
        <v>10668095</v>
      </c>
      <c r="AD104">
        <v>10648713</v>
      </c>
      <c r="AE104">
        <v>10630564</v>
      </c>
      <c r="AF104">
        <v>10612741</v>
      </c>
      <c r="AG104">
        <v>10596487</v>
      </c>
      <c r="AH104">
        <v>10481719</v>
      </c>
      <c r="AI104">
        <v>10373988</v>
      </c>
      <c r="AJ104">
        <v>10373400</v>
      </c>
      <c r="AK104">
        <v>10369341</v>
      </c>
      <c r="AL104">
        <v>10357523</v>
      </c>
      <c r="AM104">
        <v>10343355</v>
      </c>
      <c r="AN104">
        <v>10328965</v>
      </c>
      <c r="AO104">
        <v>10311238</v>
      </c>
      <c r="AP104">
        <v>10290486</v>
      </c>
      <c r="AQ104">
        <v>10266570</v>
      </c>
      <c r="AR104">
        <v>10237530</v>
      </c>
      <c r="AS104">
        <v>10210971</v>
      </c>
      <c r="AT104">
        <v>10187576</v>
      </c>
      <c r="AU104">
        <v>10158608</v>
      </c>
      <c r="AV104">
        <v>10129552</v>
      </c>
      <c r="AW104">
        <v>10107146</v>
      </c>
      <c r="AX104">
        <v>10087065</v>
      </c>
      <c r="AY104">
        <v>10071370</v>
      </c>
      <c r="AZ104">
        <v>10055780</v>
      </c>
      <c r="BA104">
        <v>10038188</v>
      </c>
      <c r="BB104">
        <v>10022650</v>
      </c>
      <c r="BC104">
        <v>10000023</v>
      </c>
      <c r="BD104">
        <v>9971727</v>
      </c>
      <c r="BE104">
        <v>9920362</v>
      </c>
      <c r="BF104">
        <v>9893082</v>
      </c>
      <c r="BG104">
        <v>9866468</v>
      </c>
      <c r="BH104">
        <v>9843028</v>
      </c>
      <c r="BI104">
        <v>9817958</v>
      </c>
    </row>
    <row r="105" spans="1:61" x14ac:dyDescent="0.3">
      <c r="A105" t="s">
        <v>262</v>
      </c>
      <c r="B105" t="s">
        <v>263</v>
      </c>
      <c r="C105" t="s">
        <v>610</v>
      </c>
      <c r="D105" t="s">
        <v>611</v>
      </c>
      <c r="E105">
        <v>1919407887</v>
      </c>
      <c r="F105">
        <v>1939836298</v>
      </c>
      <c r="G105">
        <v>1973218329</v>
      </c>
      <c r="H105">
        <v>2018350305</v>
      </c>
      <c r="I105">
        <v>2063746670</v>
      </c>
      <c r="J105">
        <v>2110279679</v>
      </c>
      <c r="K105">
        <v>2160019389</v>
      </c>
      <c r="L105">
        <v>2209396889</v>
      </c>
      <c r="M105">
        <v>2260184564</v>
      </c>
      <c r="N105">
        <v>2313158771</v>
      </c>
      <c r="O105">
        <v>2367654009</v>
      </c>
      <c r="P105">
        <v>2423465508</v>
      </c>
      <c r="Q105">
        <v>2478408044</v>
      </c>
      <c r="R105">
        <v>2533174002</v>
      </c>
      <c r="S105">
        <v>2587071115</v>
      </c>
      <c r="T105">
        <v>2639203803</v>
      </c>
      <c r="U105">
        <v>2690222169</v>
      </c>
      <c r="V105">
        <v>2740145512</v>
      </c>
      <c r="W105">
        <v>2790579600</v>
      </c>
      <c r="X105">
        <v>2841958816</v>
      </c>
      <c r="Y105">
        <v>2893772908</v>
      </c>
      <c r="Z105">
        <v>2946735091</v>
      </c>
      <c r="AA105">
        <v>3002548293</v>
      </c>
      <c r="AB105">
        <v>3058911508</v>
      </c>
      <c r="AC105">
        <v>3114789711</v>
      </c>
      <c r="AD105">
        <v>3171656036</v>
      </c>
      <c r="AE105">
        <v>3230286974</v>
      </c>
      <c r="AF105">
        <v>3290559744</v>
      </c>
      <c r="AG105">
        <v>3351016862</v>
      </c>
      <c r="AH105">
        <v>3410607766</v>
      </c>
      <c r="AI105">
        <v>3468363155</v>
      </c>
      <c r="AJ105">
        <v>3524156900</v>
      </c>
      <c r="AK105">
        <v>3578122909</v>
      </c>
      <c r="AL105">
        <v>3631077834</v>
      </c>
      <c r="AM105">
        <v>3683170309</v>
      </c>
      <c r="AN105">
        <v>3734660463</v>
      </c>
      <c r="AO105">
        <v>3785506609</v>
      </c>
      <c r="AP105">
        <v>3836417837</v>
      </c>
      <c r="AQ105">
        <v>3886504193</v>
      </c>
      <c r="AR105">
        <v>3935412182</v>
      </c>
      <c r="AS105">
        <v>3982443142</v>
      </c>
      <c r="AT105">
        <v>4028377292</v>
      </c>
      <c r="AU105">
        <v>4073362379.8828726</v>
      </c>
      <c r="AV105">
        <v>4118095710.8989267</v>
      </c>
      <c r="AW105">
        <v>4162639288.9913726</v>
      </c>
      <c r="AX105">
        <v>4207162999.2439656</v>
      </c>
      <c r="AY105">
        <v>4251352513.4849868</v>
      </c>
      <c r="AZ105">
        <v>4295109673.9909286</v>
      </c>
      <c r="BA105">
        <v>4339073871.2955341</v>
      </c>
      <c r="BB105">
        <v>4383580939.1102009</v>
      </c>
      <c r="BC105">
        <v>4427798045.3622274</v>
      </c>
      <c r="BD105">
        <v>4472295862.3578157</v>
      </c>
      <c r="BE105">
        <v>4517416870.0772333</v>
      </c>
      <c r="BF105">
        <v>4562691124.6100826</v>
      </c>
      <c r="BG105">
        <v>4607807730.7391624</v>
      </c>
      <c r="BH105">
        <v>4652578286.6820297</v>
      </c>
      <c r="BI105">
        <v>4697247117</v>
      </c>
    </row>
    <row r="106" spans="1:61" x14ac:dyDescent="0.3">
      <c r="A106" t="s">
        <v>264</v>
      </c>
      <c r="B106" t="s">
        <v>265</v>
      </c>
      <c r="C106" t="s">
        <v>610</v>
      </c>
      <c r="D106" t="s">
        <v>611</v>
      </c>
      <c r="E106">
        <v>2301897627</v>
      </c>
      <c r="F106">
        <v>2331635822</v>
      </c>
      <c r="G106">
        <v>2374688722</v>
      </c>
      <c r="H106">
        <v>2429878060</v>
      </c>
      <c r="I106">
        <v>2485749333</v>
      </c>
      <c r="J106">
        <v>2543190731</v>
      </c>
      <c r="K106">
        <v>2604311574</v>
      </c>
      <c r="L106">
        <v>2665519130</v>
      </c>
      <c r="M106">
        <v>2728489377</v>
      </c>
      <c r="N106">
        <v>2793865148</v>
      </c>
      <c r="O106">
        <v>2860891191</v>
      </c>
      <c r="P106">
        <v>2929334010</v>
      </c>
      <c r="Q106">
        <v>2997073809</v>
      </c>
      <c r="R106">
        <v>3064933022</v>
      </c>
      <c r="S106">
        <v>3132415989</v>
      </c>
      <c r="T106">
        <v>3198758000</v>
      </c>
      <c r="U106">
        <v>3264663646</v>
      </c>
      <c r="V106">
        <v>3330121247</v>
      </c>
      <c r="W106">
        <v>3396706897</v>
      </c>
      <c r="X106">
        <v>3464795884</v>
      </c>
      <c r="Y106">
        <v>3533831065</v>
      </c>
      <c r="Z106">
        <v>3604524700</v>
      </c>
      <c r="AA106">
        <v>3678602357</v>
      </c>
      <c r="AB106">
        <v>3753779743</v>
      </c>
      <c r="AC106">
        <v>3829034886</v>
      </c>
      <c r="AD106">
        <v>3905848914</v>
      </c>
      <c r="AE106">
        <v>3984993015</v>
      </c>
      <c r="AF106">
        <v>4066327440</v>
      </c>
      <c r="AG106">
        <v>4148376854</v>
      </c>
      <c r="AH106">
        <v>4230092461</v>
      </c>
      <c r="AI106">
        <v>4310509136</v>
      </c>
      <c r="AJ106">
        <v>4389375611</v>
      </c>
      <c r="AK106">
        <v>4466925145</v>
      </c>
      <c r="AL106">
        <v>4543801237</v>
      </c>
      <c r="AM106">
        <v>4620029667</v>
      </c>
      <c r="AN106">
        <v>4695886903</v>
      </c>
      <c r="AO106">
        <v>4771331934</v>
      </c>
      <c r="AP106">
        <v>4847036638</v>
      </c>
      <c r="AQ106">
        <v>4922022165</v>
      </c>
      <c r="AR106">
        <v>4996027951</v>
      </c>
      <c r="AS106">
        <v>5068859280</v>
      </c>
      <c r="AT106">
        <v>5141153664</v>
      </c>
      <c r="AU106">
        <v>5213009068.8828726</v>
      </c>
      <c r="AV106">
        <v>5285116715.8989267</v>
      </c>
      <c r="AW106">
        <v>5357527607.9913731</v>
      </c>
      <c r="AX106">
        <v>5430388379.2439651</v>
      </c>
      <c r="AY106">
        <v>5503417422.4849873</v>
      </c>
      <c r="AZ106">
        <v>5576571342.9909286</v>
      </c>
      <c r="BA106">
        <v>5650516692.2955341</v>
      </c>
      <c r="BB106">
        <v>5725606720.1102009</v>
      </c>
      <c r="BC106">
        <v>5801348625.3622284</v>
      </c>
      <c r="BD106">
        <v>5877978113.3578157</v>
      </c>
      <c r="BE106">
        <v>5955531931.0772333</v>
      </c>
      <c r="BF106">
        <v>6033914680.6100826</v>
      </c>
      <c r="BG106">
        <v>6112778044.7391624</v>
      </c>
      <c r="BH106">
        <v>6191917217.6820297</v>
      </c>
      <c r="BI106">
        <v>6271593092</v>
      </c>
    </row>
    <row r="107" spans="1:61" x14ac:dyDescent="0.3">
      <c r="A107" t="s">
        <v>266</v>
      </c>
      <c r="B107" t="s">
        <v>267</v>
      </c>
      <c r="C107" t="s">
        <v>610</v>
      </c>
      <c r="D107" t="s">
        <v>611</v>
      </c>
      <c r="E107">
        <v>382489740</v>
      </c>
      <c r="F107">
        <v>391799524</v>
      </c>
      <c r="G107">
        <v>401470393</v>
      </c>
      <c r="H107">
        <v>411527755</v>
      </c>
      <c r="I107">
        <v>422002663</v>
      </c>
      <c r="J107">
        <v>432911052</v>
      </c>
      <c r="K107">
        <v>444292185</v>
      </c>
      <c r="L107">
        <v>456122241</v>
      </c>
      <c r="M107">
        <v>468304813</v>
      </c>
      <c r="N107">
        <v>480706377</v>
      </c>
      <c r="O107">
        <v>493237182</v>
      </c>
      <c r="P107">
        <v>505868502</v>
      </c>
      <c r="Q107">
        <v>518665765</v>
      </c>
      <c r="R107">
        <v>531759020</v>
      </c>
      <c r="S107">
        <v>545344874</v>
      </c>
      <c r="T107">
        <v>559554197</v>
      </c>
      <c r="U107">
        <v>574441477</v>
      </c>
      <c r="V107">
        <v>589975735</v>
      </c>
      <c r="W107">
        <v>606127297</v>
      </c>
      <c r="X107">
        <v>622837068</v>
      </c>
      <c r="Y107">
        <v>640058157</v>
      </c>
      <c r="Z107">
        <v>657789609</v>
      </c>
      <c r="AA107">
        <v>676054064</v>
      </c>
      <c r="AB107">
        <v>694868235</v>
      </c>
      <c r="AC107">
        <v>714245175</v>
      </c>
      <c r="AD107">
        <v>734192878</v>
      </c>
      <c r="AE107">
        <v>754706041</v>
      </c>
      <c r="AF107">
        <v>775767696</v>
      </c>
      <c r="AG107">
        <v>797359992</v>
      </c>
      <c r="AH107">
        <v>819484695</v>
      </c>
      <c r="AI107">
        <v>842145981</v>
      </c>
      <c r="AJ107">
        <v>865218711</v>
      </c>
      <c r="AK107">
        <v>888802236</v>
      </c>
      <c r="AL107">
        <v>912723403</v>
      </c>
      <c r="AM107">
        <v>936859358</v>
      </c>
      <c r="AN107">
        <v>961226440</v>
      </c>
      <c r="AO107">
        <v>985825325</v>
      </c>
      <c r="AP107">
        <v>1010618801</v>
      </c>
      <c r="AQ107">
        <v>1035517972</v>
      </c>
      <c r="AR107">
        <v>1060615769</v>
      </c>
      <c r="AS107">
        <v>1086416138</v>
      </c>
      <c r="AT107">
        <v>1112776372</v>
      </c>
      <c r="AU107">
        <v>1139646689</v>
      </c>
      <c r="AV107">
        <v>1167021005</v>
      </c>
      <c r="AW107">
        <v>1194888319</v>
      </c>
      <c r="AX107">
        <v>1223225380</v>
      </c>
      <c r="AY107">
        <v>1252064909</v>
      </c>
      <c r="AZ107">
        <v>1281461669</v>
      </c>
      <c r="BA107">
        <v>1311442821</v>
      </c>
      <c r="BB107">
        <v>1342025781</v>
      </c>
      <c r="BC107">
        <v>1373550580</v>
      </c>
      <c r="BD107">
        <v>1405682251</v>
      </c>
      <c r="BE107">
        <v>1438115061</v>
      </c>
      <c r="BF107">
        <v>1471223556</v>
      </c>
      <c r="BG107">
        <v>1504970314</v>
      </c>
      <c r="BH107">
        <v>1539338931</v>
      </c>
      <c r="BI107">
        <v>1574345975</v>
      </c>
    </row>
    <row r="108" spans="1:61" x14ac:dyDescent="0.3">
      <c r="A108" t="s">
        <v>268</v>
      </c>
      <c r="B108" t="s">
        <v>269</v>
      </c>
      <c r="C108" t="s">
        <v>610</v>
      </c>
      <c r="D108" t="s">
        <v>611</v>
      </c>
      <c r="E108">
        <v>123195063</v>
      </c>
      <c r="F108">
        <v>126145959</v>
      </c>
      <c r="G108">
        <v>129235885</v>
      </c>
      <c r="H108">
        <v>132460233</v>
      </c>
      <c r="I108">
        <v>135810058</v>
      </c>
      <c r="J108">
        <v>139283107</v>
      </c>
      <c r="K108">
        <v>142884219</v>
      </c>
      <c r="L108">
        <v>146618832</v>
      </c>
      <c r="M108">
        <v>150482659</v>
      </c>
      <c r="N108">
        <v>154472531</v>
      </c>
      <c r="O108">
        <v>158588589</v>
      </c>
      <c r="P108">
        <v>162826704</v>
      </c>
      <c r="Q108">
        <v>167198554</v>
      </c>
      <c r="R108">
        <v>171751733</v>
      </c>
      <c r="S108">
        <v>176545424</v>
      </c>
      <c r="T108">
        <v>181619647</v>
      </c>
      <c r="U108">
        <v>186993690</v>
      </c>
      <c r="V108">
        <v>192650981</v>
      </c>
      <c r="W108">
        <v>198566333</v>
      </c>
      <c r="X108">
        <v>204695751</v>
      </c>
      <c r="Y108">
        <v>211007189</v>
      </c>
      <c r="Z108">
        <v>217484839</v>
      </c>
      <c r="AA108">
        <v>224129826</v>
      </c>
      <c r="AB108">
        <v>230943958</v>
      </c>
      <c r="AC108">
        <v>237935069</v>
      </c>
      <c r="AD108">
        <v>245102022</v>
      </c>
      <c r="AE108">
        <v>252445129</v>
      </c>
      <c r="AF108">
        <v>259944139</v>
      </c>
      <c r="AG108">
        <v>267549711</v>
      </c>
      <c r="AH108">
        <v>275200141</v>
      </c>
      <c r="AI108">
        <v>282899816</v>
      </c>
      <c r="AJ108">
        <v>290487021</v>
      </c>
      <c r="AK108">
        <v>298118128</v>
      </c>
      <c r="AL108">
        <v>305759721</v>
      </c>
      <c r="AM108">
        <v>313402026</v>
      </c>
      <c r="AN108">
        <v>321107441</v>
      </c>
      <c r="AO108">
        <v>328964394</v>
      </c>
      <c r="AP108">
        <v>336924643</v>
      </c>
      <c r="AQ108">
        <v>344939833</v>
      </c>
      <c r="AR108">
        <v>352915069</v>
      </c>
      <c r="AS108">
        <v>361050467</v>
      </c>
      <c r="AT108">
        <v>369246309</v>
      </c>
      <c r="AU108">
        <v>377544104</v>
      </c>
      <c r="AV108">
        <v>385980348</v>
      </c>
      <c r="AW108">
        <v>394625729</v>
      </c>
      <c r="AX108">
        <v>403526930</v>
      </c>
      <c r="AY108">
        <v>412705870</v>
      </c>
      <c r="AZ108">
        <v>422204235</v>
      </c>
      <c r="BA108">
        <v>432032769</v>
      </c>
      <c r="BB108">
        <v>442179341</v>
      </c>
      <c r="BC108">
        <v>452947421</v>
      </c>
      <c r="BD108">
        <v>463997812</v>
      </c>
      <c r="BE108">
        <v>474993526</v>
      </c>
      <c r="BF108">
        <v>486261860</v>
      </c>
      <c r="BG108">
        <v>497751634</v>
      </c>
      <c r="BH108">
        <v>509396383</v>
      </c>
      <c r="BI108">
        <v>521159393</v>
      </c>
    </row>
    <row r="109" spans="1:61" x14ac:dyDescent="0.3">
      <c r="A109" t="s">
        <v>270</v>
      </c>
      <c r="B109" t="s">
        <v>271</v>
      </c>
      <c r="C109" t="s">
        <v>610</v>
      </c>
      <c r="D109" t="s">
        <v>611</v>
      </c>
      <c r="E109">
        <v>87792515</v>
      </c>
      <c r="F109">
        <v>90138235</v>
      </c>
      <c r="G109">
        <v>92558005</v>
      </c>
      <c r="H109">
        <v>95055665</v>
      </c>
      <c r="I109">
        <v>97638029</v>
      </c>
      <c r="J109">
        <v>100308894</v>
      </c>
      <c r="K109">
        <v>103067354</v>
      </c>
      <c r="L109">
        <v>105907403</v>
      </c>
      <c r="M109">
        <v>108821564</v>
      </c>
      <c r="N109">
        <v>111800091</v>
      </c>
      <c r="O109">
        <v>114834780</v>
      </c>
      <c r="P109">
        <v>117921998</v>
      </c>
      <c r="Q109">
        <v>121059513</v>
      </c>
      <c r="R109">
        <v>124242298</v>
      </c>
      <c r="S109">
        <v>127465231</v>
      </c>
      <c r="T109">
        <v>130724115</v>
      </c>
      <c r="U109">
        <v>134010690</v>
      </c>
      <c r="V109">
        <v>137322118</v>
      </c>
      <c r="W109">
        <v>140665856</v>
      </c>
      <c r="X109">
        <v>144053518</v>
      </c>
      <c r="Y109">
        <v>147490365</v>
      </c>
      <c r="Z109">
        <v>150978840</v>
      </c>
      <c r="AA109">
        <v>154506265</v>
      </c>
      <c r="AB109">
        <v>158044343</v>
      </c>
      <c r="AC109">
        <v>161555583</v>
      </c>
      <c r="AD109">
        <v>165012196</v>
      </c>
      <c r="AE109">
        <v>168402025</v>
      </c>
      <c r="AF109">
        <v>171728917</v>
      </c>
      <c r="AG109">
        <v>175000916</v>
      </c>
      <c r="AH109">
        <v>178233223</v>
      </c>
      <c r="AI109">
        <v>181436821</v>
      </c>
      <c r="AJ109">
        <v>184615979</v>
      </c>
      <c r="AK109">
        <v>187766086</v>
      </c>
      <c r="AL109">
        <v>190879523</v>
      </c>
      <c r="AM109">
        <v>193945272</v>
      </c>
      <c r="AN109">
        <v>196957849</v>
      </c>
      <c r="AO109">
        <v>199914831</v>
      </c>
      <c r="AP109">
        <v>202826465</v>
      </c>
      <c r="AQ109">
        <v>205715544</v>
      </c>
      <c r="AR109">
        <v>208612556</v>
      </c>
      <c r="AS109">
        <v>211540429</v>
      </c>
      <c r="AT109">
        <v>214506502</v>
      </c>
      <c r="AU109">
        <v>217508059</v>
      </c>
      <c r="AV109">
        <v>220545214</v>
      </c>
      <c r="AW109">
        <v>223614649</v>
      </c>
      <c r="AX109">
        <v>226712730</v>
      </c>
      <c r="AY109">
        <v>229838202</v>
      </c>
      <c r="AZ109">
        <v>232989141</v>
      </c>
      <c r="BA109">
        <v>236159276</v>
      </c>
      <c r="BB109">
        <v>239340478</v>
      </c>
      <c r="BC109">
        <v>242524123</v>
      </c>
      <c r="BD109">
        <v>245707511</v>
      </c>
      <c r="BE109">
        <v>248883232</v>
      </c>
      <c r="BF109">
        <v>252032263</v>
      </c>
      <c r="BG109">
        <v>255131116</v>
      </c>
      <c r="BH109">
        <v>258162113</v>
      </c>
      <c r="BI109">
        <v>261115456</v>
      </c>
    </row>
    <row r="110" spans="1:61" x14ac:dyDescent="0.3">
      <c r="A110" t="s">
        <v>272</v>
      </c>
      <c r="B110" t="s">
        <v>273</v>
      </c>
      <c r="C110" t="s">
        <v>610</v>
      </c>
      <c r="D110" t="s">
        <v>611</v>
      </c>
      <c r="E110">
        <v>259294677</v>
      </c>
      <c r="F110">
        <v>265653565</v>
      </c>
      <c r="G110">
        <v>272234508</v>
      </c>
      <c r="H110">
        <v>279067522</v>
      </c>
      <c r="I110">
        <v>286192605</v>
      </c>
      <c r="J110">
        <v>293627945</v>
      </c>
      <c r="K110">
        <v>301407966</v>
      </c>
      <c r="L110">
        <v>309503409</v>
      </c>
      <c r="M110">
        <v>317822154</v>
      </c>
      <c r="N110">
        <v>326233846</v>
      </c>
      <c r="O110">
        <v>334648593</v>
      </c>
      <c r="P110">
        <v>343041798</v>
      </c>
      <c r="Q110">
        <v>351467211</v>
      </c>
      <c r="R110">
        <v>360007287</v>
      </c>
      <c r="S110">
        <v>368799450</v>
      </c>
      <c r="T110">
        <v>377934550</v>
      </c>
      <c r="U110">
        <v>387447787</v>
      </c>
      <c r="V110">
        <v>397324754</v>
      </c>
      <c r="W110">
        <v>407560964</v>
      </c>
      <c r="X110">
        <v>418141317</v>
      </c>
      <c r="Y110">
        <v>429050968</v>
      </c>
      <c r="Z110">
        <v>440304770</v>
      </c>
      <c r="AA110">
        <v>451924238</v>
      </c>
      <c r="AB110">
        <v>463924277</v>
      </c>
      <c r="AC110">
        <v>476310106</v>
      </c>
      <c r="AD110">
        <v>489090856</v>
      </c>
      <c r="AE110">
        <v>502260912</v>
      </c>
      <c r="AF110">
        <v>515823557</v>
      </c>
      <c r="AG110">
        <v>529810281</v>
      </c>
      <c r="AH110">
        <v>544284554</v>
      </c>
      <c r="AI110">
        <v>559246165</v>
      </c>
      <c r="AJ110">
        <v>574731690</v>
      </c>
      <c r="AK110">
        <v>590684108</v>
      </c>
      <c r="AL110">
        <v>606963682</v>
      </c>
      <c r="AM110">
        <v>623457332</v>
      </c>
      <c r="AN110">
        <v>640118999</v>
      </c>
      <c r="AO110">
        <v>656860931</v>
      </c>
      <c r="AP110">
        <v>673694158</v>
      </c>
      <c r="AQ110">
        <v>690578139</v>
      </c>
      <c r="AR110">
        <v>707700700</v>
      </c>
      <c r="AS110">
        <v>725365671</v>
      </c>
      <c r="AT110">
        <v>743530063</v>
      </c>
      <c r="AU110">
        <v>762102585</v>
      </c>
      <c r="AV110">
        <v>781040657</v>
      </c>
      <c r="AW110">
        <v>800262590</v>
      </c>
      <c r="AX110">
        <v>819698450</v>
      </c>
      <c r="AY110">
        <v>839359039</v>
      </c>
      <c r="AZ110">
        <v>859257434</v>
      </c>
      <c r="BA110">
        <v>879410052</v>
      </c>
      <c r="BB110">
        <v>899846440</v>
      </c>
      <c r="BC110">
        <v>920603159</v>
      </c>
      <c r="BD110">
        <v>941684439</v>
      </c>
      <c r="BE110">
        <v>963121535</v>
      </c>
      <c r="BF110">
        <v>984961696</v>
      </c>
      <c r="BG110">
        <v>1007218680</v>
      </c>
      <c r="BH110">
        <v>1029942548</v>
      </c>
      <c r="BI110">
        <v>1053186582</v>
      </c>
    </row>
    <row r="111" spans="1:61" x14ac:dyDescent="0.3">
      <c r="A111" t="s">
        <v>274</v>
      </c>
      <c r="B111" t="s">
        <v>275</v>
      </c>
      <c r="C111" t="s">
        <v>610</v>
      </c>
      <c r="D111" t="s">
        <v>611</v>
      </c>
      <c r="E111">
        <v>48442</v>
      </c>
      <c r="F111">
        <v>48281</v>
      </c>
      <c r="G111">
        <v>48418</v>
      </c>
      <c r="H111">
        <v>48800</v>
      </c>
      <c r="I111">
        <v>49391</v>
      </c>
      <c r="J111">
        <v>50141</v>
      </c>
      <c r="K111">
        <v>51049</v>
      </c>
      <c r="L111">
        <v>52118</v>
      </c>
      <c r="M111">
        <v>53254</v>
      </c>
      <c r="N111">
        <v>54376</v>
      </c>
      <c r="O111">
        <v>55425</v>
      </c>
      <c r="P111">
        <v>56352</v>
      </c>
      <c r="Q111">
        <v>57154</v>
      </c>
      <c r="R111">
        <v>57900</v>
      </c>
      <c r="S111">
        <v>58655</v>
      </c>
      <c r="T111">
        <v>59478</v>
      </c>
      <c r="U111">
        <v>60428</v>
      </c>
      <c r="V111">
        <v>61443</v>
      </c>
      <c r="W111">
        <v>62406</v>
      </c>
      <c r="X111">
        <v>63151</v>
      </c>
      <c r="Y111">
        <v>63551</v>
      </c>
      <c r="Z111">
        <v>63540</v>
      </c>
      <c r="AA111">
        <v>63191</v>
      </c>
      <c r="AB111">
        <v>62730</v>
      </c>
      <c r="AC111">
        <v>62487</v>
      </c>
      <c r="AD111">
        <v>62696</v>
      </c>
      <c r="AE111">
        <v>63441</v>
      </c>
      <c r="AF111">
        <v>64630</v>
      </c>
      <c r="AG111">
        <v>66047</v>
      </c>
      <c r="AH111">
        <v>67388</v>
      </c>
      <c r="AI111">
        <v>68429</v>
      </c>
      <c r="AJ111">
        <v>69096</v>
      </c>
      <c r="AK111">
        <v>69475</v>
      </c>
      <c r="AL111">
        <v>69656</v>
      </c>
      <c r="AM111">
        <v>69818</v>
      </c>
      <c r="AN111">
        <v>70070</v>
      </c>
      <c r="AO111">
        <v>70431</v>
      </c>
      <c r="AP111">
        <v>70869</v>
      </c>
      <c r="AQ111">
        <v>71390</v>
      </c>
      <c r="AR111">
        <v>71952</v>
      </c>
      <c r="AS111">
        <v>72554</v>
      </c>
      <c r="AT111">
        <v>73192</v>
      </c>
      <c r="AU111">
        <v>73870</v>
      </c>
      <c r="AV111">
        <v>74587</v>
      </c>
      <c r="AW111">
        <v>75341</v>
      </c>
      <c r="AX111">
        <v>76118</v>
      </c>
      <c r="AY111">
        <v>76914</v>
      </c>
      <c r="AZ111">
        <v>77727</v>
      </c>
      <c r="BA111">
        <v>78534</v>
      </c>
      <c r="BB111">
        <v>79325</v>
      </c>
      <c r="BC111">
        <v>80072</v>
      </c>
      <c r="BD111">
        <v>80759</v>
      </c>
      <c r="BE111">
        <v>81406</v>
      </c>
      <c r="BF111">
        <v>82013</v>
      </c>
      <c r="BG111">
        <v>82590</v>
      </c>
      <c r="BH111">
        <v>83167</v>
      </c>
      <c r="BI111">
        <v>83737</v>
      </c>
    </row>
    <row r="112" spans="1:61" x14ac:dyDescent="0.3">
      <c r="A112" t="s">
        <v>276</v>
      </c>
      <c r="B112" t="s">
        <v>277</v>
      </c>
      <c r="C112" t="s">
        <v>610</v>
      </c>
      <c r="D112" t="s">
        <v>611</v>
      </c>
      <c r="E112">
        <v>449480608</v>
      </c>
      <c r="F112">
        <v>458494963</v>
      </c>
      <c r="G112">
        <v>467852537</v>
      </c>
      <c r="H112">
        <v>477527970</v>
      </c>
      <c r="I112">
        <v>487484535</v>
      </c>
      <c r="J112">
        <v>497702365</v>
      </c>
      <c r="K112">
        <v>508161935</v>
      </c>
      <c r="L112">
        <v>518889779</v>
      </c>
      <c r="M112">
        <v>529967317</v>
      </c>
      <c r="N112">
        <v>541505076</v>
      </c>
      <c r="O112">
        <v>553578513</v>
      </c>
      <c r="P112">
        <v>566224812</v>
      </c>
      <c r="Q112">
        <v>579411513</v>
      </c>
      <c r="R112">
        <v>593058926</v>
      </c>
      <c r="S112">
        <v>607050255</v>
      </c>
      <c r="T112">
        <v>621301720</v>
      </c>
      <c r="U112">
        <v>635771734</v>
      </c>
      <c r="V112">
        <v>650485030</v>
      </c>
      <c r="W112">
        <v>665502284</v>
      </c>
      <c r="X112">
        <v>680915804</v>
      </c>
      <c r="Y112">
        <v>696783517</v>
      </c>
      <c r="Z112">
        <v>713118032</v>
      </c>
      <c r="AA112">
        <v>729868013</v>
      </c>
      <c r="AB112">
        <v>746949067</v>
      </c>
      <c r="AC112">
        <v>764245202</v>
      </c>
      <c r="AD112">
        <v>781666671</v>
      </c>
      <c r="AE112">
        <v>799181436</v>
      </c>
      <c r="AF112">
        <v>816792741</v>
      </c>
      <c r="AG112">
        <v>834489322</v>
      </c>
      <c r="AH112">
        <v>852270034</v>
      </c>
      <c r="AI112">
        <v>870133480</v>
      </c>
      <c r="AJ112">
        <v>888054875</v>
      </c>
      <c r="AK112">
        <v>906021106</v>
      </c>
      <c r="AL112">
        <v>924057817</v>
      </c>
      <c r="AM112">
        <v>942204249</v>
      </c>
      <c r="AN112">
        <v>960482795</v>
      </c>
      <c r="AO112">
        <v>978893217</v>
      </c>
      <c r="AP112">
        <v>997405318</v>
      </c>
      <c r="AQ112">
        <v>1015974042</v>
      </c>
      <c r="AR112">
        <v>1034539214</v>
      </c>
      <c r="AS112">
        <v>1053050912</v>
      </c>
      <c r="AT112">
        <v>1071477855</v>
      </c>
      <c r="AU112">
        <v>1089807112</v>
      </c>
      <c r="AV112">
        <v>1108027848</v>
      </c>
      <c r="AW112">
        <v>1126135777</v>
      </c>
      <c r="AX112">
        <v>1144118674</v>
      </c>
      <c r="AY112">
        <v>1161977719</v>
      </c>
      <c r="AZ112">
        <v>1179681239</v>
      </c>
      <c r="BA112">
        <v>1197146906</v>
      </c>
      <c r="BB112">
        <v>1214270132</v>
      </c>
      <c r="BC112">
        <v>1230980691</v>
      </c>
      <c r="BD112">
        <v>1247236029</v>
      </c>
      <c r="BE112">
        <v>1263065852</v>
      </c>
      <c r="BF112">
        <v>1278562207</v>
      </c>
      <c r="BG112">
        <v>1293859294</v>
      </c>
      <c r="BH112">
        <v>1309053980</v>
      </c>
      <c r="BI112">
        <v>1324171354</v>
      </c>
    </row>
    <row r="113" spans="1:61" x14ac:dyDescent="0.3">
      <c r="A113" t="s">
        <v>278</v>
      </c>
      <c r="B113" t="s">
        <v>279</v>
      </c>
      <c r="C113" t="s">
        <v>610</v>
      </c>
      <c r="D113" t="s">
        <v>611</v>
      </c>
    </row>
    <row r="114" spans="1:61" x14ac:dyDescent="0.3">
      <c r="A114" t="s">
        <v>280</v>
      </c>
      <c r="B114" t="s">
        <v>281</v>
      </c>
      <c r="C114" t="s">
        <v>610</v>
      </c>
      <c r="D114" t="s">
        <v>611</v>
      </c>
      <c r="E114">
        <v>2828600</v>
      </c>
      <c r="F114">
        <v>2824400</v>
      </c>
      <c r="G114">
        <v>2836050</v>
      </c>
      <c r="H114">
        <v>2852650</v>
      </c>
      <c r="I114">
        <v>2866550</v>
      </c>
      <c r="J114">
        <v>2877300</v>
      </c>
      <c r="K114">
        <v>2888800</v>
      </c>
      <c r="L114">
        <v>2902450</v>
      </c>
      <c r="M114">
        <v>2915550</v>
      </c>
      <c r="N114">
        <v>2932650</v>
      </c>
      <c r="O114">
        <v>2957250</v>
      </c>
      <c r="P114">
        <v>2992050</v>
      </c>
      <c r="Q114">
        <v>3036850</v>
      </c>
      <c r="R114">
        <v>3085950</v>
      </c>
      <c r="S114">
        <v>3137500</v>
      </c>
      <c r="T114">
        <v>3189550</v>
      </c>
      <c r="U114">
        <v>3238050</v>
      </c>
      <c r="V114">
        <v>3282200</v>
      </c>
      <c r="W114">
        <v>3329100</v>
      </c>
      <c r="X114">
        <v>3373750</v>
      </c>
      <c r="Y114">
        <v>3412800</v>
      </c>
      <c r="Z114">
        <v>3453000</v>
      </c>
      <c r="AA114">
        <v>3485800</v>
      </c>
      <c r="AB114">
        <v>3510600</v>
      </c>
      <c r="AC114">
        <v>3532423</v>
      </c>
      <c r="AD114">
        <v>3538082</v>
      </c>
      <c r="AE114">
        <v>3539690</v>
      </c>
      <c r="AF114">
        <v>3540057</v>
      </c>
      <c r="AG114">
        <v>3524949</v>
      </c>
      <c r="AH114">
        <v>3511009</v>
      </c>
      <c r="AI114">
        <v>3513974</v>
      </c>
      <c r="AJ114">
        <v>3534235</v>
      </c>
      <c r="AK114">
        <v>3558430</v>
      </c>
      <c r="AL114">
        <v>3576261</v>
      </c>
      <c r="AM114">
        <v>3590386</v>
      </c>
      <c r="AN114">
        <v>3608841</v>
      </c>
      <c r="AO114">
        <v>3637510</v>
      </c>
      <c r="AP114">
        <v>3674171</v>
      </c>
      <c r="AQ114">
        <v>3712696</v>
      </c>
      <c r="AR114">
        <v>3754786</v>
      </c>
      <c r="AS114">
        <v>3805174</v>
      </c>
      <c r="AT114">
        <v>3866243</v>
      </c>
      <c r="AU114">
        <v>3931947</v>
      </c>
      <c r="AV114">
        <v>3996521</v>
      </c>
      <c r="AW114">
        <v>4070262</v>
      </c>
      <c r="AX114">
        <v>4159914</v>
      </c>
      <c r="AY114">
        <v>4273591</v>
      </c>
      <c r="AZ114">
        <v>4398942</v>
      </c>
      <c r="BA114">
        <v>4489544</v>
      </c>
      <c r="BB114">
        <v>4535375</v>
      </c>
      <c r="BC114">
        <v>4560155</v>
      </c>
      <c r="BD114">
        <v>4576794</v>
      </c>
      <c r="BE114">
        <v>4586897</v>
      </c>
      <c r="BF114">
        <v>4598294</v>
      </c>
      <c r="BG114">
        <v>4617225</v>
      </c>
      <c r="BH114">
        <v>4676835</v>
      </c>
      <c r="BI114">
        <v>4773095</v>
      </c>
    </row>
    <row r="115" spans="1:61" x14ac:dyDescent="0.3">
      <c r="A115" t="s">
        <v>282</v>
      </c>
      <c r="B115" t="s">
        <v>283</v>
      </c>
      <c r="C115" t="s">
        <v>610</v>
      </c>
      <c r="D115" t="s">
        <v>611</v>
      </c>
      <c r="E115">
        <v>21906903</v>
      </c>
      <c r="F115">
        <v>22480418</v>
      </c>
      <c r="G115">
        <v>23071429</v>
      </c>
      <c r="H115">
        <v>23680432</v>
      </c>
      <c r="I115">
        <v>24308085</v>
      </c>
      <c r="J115">
        <v>24955115</v>
      </c>
      <c r="K115">
        <v>25624656</v>
      </c>
      <c r="L115">
        <v>26318119</v>
      </c>
      <c r="M115">
        <v>27032943</v>
      </c>
      <c r="N115">
        <v>27765243</v>
      </c>
      <c r="O115">
        <v>28514010</v>
      </c>
      <c r="P115">
        <v>29281268</v>
      </c>
      <c r="Q115">
        <v>30074298</v>
      </c>
      <c r="R115">
        <v>30904271</v>
      </c>
      <c r="S115">
        <v>31785500</v>
      </c>
      <c r="T115">
        <v>32730554</v>
      </c>
      <c r="U115">
        <v>33737768</v>
      </c>
      <c r="V115">
        <v>34810723</v>
      </c>
      <c r="W115">
        <v>35972652</v>
      </c>
      <c r="X115">
        <v>37252659</v>
      </c>
      <c r="Y115">
        <v>38668220</v>
      </c>
      <c r="Z115">
        <v>40217629</v>
      </c>
      <c r="AA115">
        <v>41883332</v>
      </c>
      <c r="AB115">
        <v>43645092</v>
      </c>
      <c r="AC115">
        <v>45474708</v>
      </c>
      <c r="AD115">
        <v>47342702</v>
      </c>
      <c r="AE115">
        <v>49256842</v>
      </c>
      <c r="AF115">
        <v>51197482</v>
      </c>
      <c r="AG115">
        <v>53075618</v>
      </c>
      <c r="AH115">
        <v>54777114</v>
      </c>
      <c r="AI115">
        <v>56226185</v>
      </c>
      <c r="AJ115">
        <v>57375584</v>
      </c>
      <c r="AK115">
        <v>58260738</v>
      </c>
      <c r="AL115">
        <v>58991218</v>
      </c>
      <c r="AM115">
        <v>59725125</v>
      </c>
      <c r="AN115">
        <v>60575644</v>
      </c>
      <c r="AO115">
        <v>61583089</v>
      </c>
      <c r="AP115">
        <v>62710557</v>
      </c>
      <c r="AQ115">
        <v>63900630</v>
      </c>
      <c r="AR115">
        <v>65062660</v>
      </c>
      <c r="AS115">
        <v>66131854</v>
      </c>
      <c r="AT115">
        <v>67096414</v>
      </c>
      <c r="AU115">
        <v>67983330</v>
      </c>
      <c r="AV115">
        <v>68812713</v>
      </c>
      <c r="AW115">
        <v>69617100</v>
      </c>
      <c r="AX115">
        <v>70421811</v>
      </c>
      <c r="AY115">
        <v>71227880</v>
      </c>
      <c r="AZ115">
        <v>72031103</v>
      </c>
      <c r="BA115">
        <v>72845542</v>
      </c>
      <c r="BB115">
        <v>73687565</v>
      </c>
      <c r="BC115">
        <v>74567511</v>
      </c>
      <c r="BD115">
        <v>75491582</v>
      </c>
      <c r="BE115">
        <v>76453574</v>
      </c>
      <c r="BF115">
        <v>77435384</v>
      </c>
      <c r="BG115">
        <v>78411092</v>
      </c>
      <c r="BH115">
        <v>79360487</v>
      </c>
      <c r="BI115">
        <v>80277428</v>
      </c>
    </row>
    <row r="116" spans="1:61" x14ac:dyDescent="0.3">
      <c r="A116" t="s">
        <v>284</v>
      </c>
      <c r="B116" t="s">
        <v>285</v>
      </c>
      <c r="C116" t="s">
        <v>610</v>
      </c>
      <c r="D116" t="s">
        <v>611</v>
      </c>
      <c r="E116">
        <v>7289761</v>
      </c>
      <c r="F116">
        <v>7475352</v>
      </c>
      <c r="G116">
        <v>7674223</v>
      </c>
      <c r="H116">
        <v>7888914</v>
      </c>
      <c r="I116">
        <v>8122199</v>
      </c>
      <c r="J116">
        <v>8375793</v>
      </c>
      <c r="K116">
        <v>8651164</v>
      </c>
      <c r="L116">
        <v>8947404</v>
      </c>
      <c r="M116">
        <v>9260682</v>
      </c>
      <c r="N116">
        <v>9585576</v>
      </c>
      <c r="O116">
        <v>9917983</v>
      </c>
      <c r="P116">
        <v>10255903</v>
      </c>
      <c r="Q116">
        <v>10599845</v>
      </c>
      <c r="R116">
        <v>10951166</v>
      </c>
      <c r="S116">
        <v>11312305</v>
      </c>
      <c r="T116">
        <v>11684589</v>
      </c>
      <c r="U116">
        <v>12068168</v>
      </c>
      <c r="V116">
        <v>12460914</v>
      </c>
      <c r="W116">
        <v>12859094</v>
      </c>
      <c r="X116">
        <v>13257799</v>
      </c>
      <c r="Y116">
        <v>13653356</v>
      </c>
      <c r="Z116">
        <v>14046540</v>
      </c>
      <c r="AA116">
        <v>14438309</v>
      </c>
      <c r="AB116">
        <v>14825789</v>
      </c>
      <c r="AC116">
        <v>15205501</v>
      </c>
      <c r="AD116">
        <v>15576395</v>
      </c>
      <c r="AE116">
        <v>15936375</v>
      </c>
      <c r="AF116">
        <v>16290149</v>
      </c>
      <c r="AG116">
        <v>16651807</v>
      </c>
      <c r="AH116">
        <v>17040190</v>
      </c>
      <c r="AI116">
        <v>17469005</v>
      </c>
      <c r="AJ116">
        <v>17942715</v>
      </c>
      <c r="AK116">
        <v>18458187</v>
      </c>
      <c r="AL116">
        <v>19011917</v>
      </c>
      <c r="AM116">
        <v>19597239</v>
      </c>
      <c r="AN116">
        <v>20208387</v>
      </c>
      <c r="AO116">
        <v>20845893</v>
      </c>
      <c r="AP116">
        <v>21509291</v>
      </c>
      <c r="AQ116">
        <v>22190250</v>
      </c>
      <c r="AR116">
        <v>22878156</v>
      </c>
      <c r="AS116">
        <v>23565413</v>
      </c>
      <c r="AT116">
        <v>24251649</v>
      </c>
      <c r="AU116">
        <v>24939299</v>
      </c>
      <c r="AV116">
        <v>25627626</v>
      </c>
      <c r="AW116">
        <v>26316609</v>
      </c>
      <c r="AX116">
        <v>27008426</v>
      </c>
      <c r="AY116">
        <v>27697912</v>
      </c>
      <c r="AZ116">
        <v>28390433</v>
      </c>
      <c r="BA116">
        <v>29111417</v>
      </c>
      <c r="BB116">
        <v>29894652</v>
      </c>
      <c r="BC116">
        <v>30762701</v>
      </c>
      <c r="BD116">
        <v>31727053</v>
      </c>
      <c r="BE116">
        <v>32776571</v>
      </c>
      <c r="BF116">
        <v>33883145</v>
      </c>
      <c r="BG116">
        <v>35006080</v>
      </c>
      <c r="BH116">
        <v>36115649</v>
      </c>
      <c r="BI116">
        <v>37202572</v>
      </c>
    </row>
    <row r="117" spans="1:61" x14ac:dyDescent="0.3">
      <c r="A117" t="s">
        <v>286</v>
      </c>
      <c r="B117" t="s">
        <v>287</v>
      </c>
      <c r="C117" t="s">
        <v>610</v>
      </c>
      <c r="D117" t="s">
        <v>611</v>
      </c>
      <c r="E117">
        <v>175574</v>
      </c>
      <c r="F117">
        <v>179029</v>
      </c>
      <c r="G117">
        <v>182378</v>
      </c>
      <c r="H117">
        <v>185653</v>
      </c>
      <c r="I117">
        <v>188983</v>
      </c>
      <c r="J117">
        <v>192286</v>
      </c>
      <c r="K117">
        <v>195570</v>
      </c>
      <c r="L117">
        <v>198751</v>
      </c>
      <c r="M117">
        <v>201488</v>
      </c>
      <c r="N117">
        <v>203369</v>
      </c>
      <c r="O117">
        <v>204438</v>
      </c>
      <c r="P117">
        <v>206098</v>
      </c>
      <c r="Q117">
        <v>209137</v>
      </c>
      <c r="R117">
        <v>212317</v>
      </c>
      <c r="S117">
        <v>215209</v>
      </c>
      <c r="T117">
        <v>217979</v>
      </c>
      <c r="U117">
        <v>220154</v>
      </c>
      <c r="V117">
        <v>221799</v>
      </c>
      <c r="W117">
        <v>223537</v>
      </c>
      <c r="X117">
        <v>225735</v>
      </c>
      <c r="Y117">
        <v>228138</v>
      </c>
      <c r="Z117">
        <v>230755</v>
      </c>
      <c r="AA117">
        <v>233860</v>
      </c>
      <c r="AB117">
        <v>236977</v>
      </c>
      <c r="AC117">
        <v>239511</v>
      </c>
      <c r="AD117">
        <v>241405</v>
      </c>
      <c r="AE117">
        <v>243180</v>
      </c>
      <c r="AF117">
        <v>245859</v>
      </c>
      <c r="AG117">
        <v>249740</v>
      </c>
      <c r="AH117">
        <v>252852</v>
      </c>
      <c r="AI117">
        <v>254826</v>
      </c>
      <c r="AJ117">
        <v>257797</v>
      </c>
      <c r="AK117">
        <v>261057</v>
      </c>
      <c r="AL117">
        <v>263725</v>
      </c>
      <c r="AM117">
        <v>266021</v>
      </c>
      <c r="AN117">
        <v>267468</v>
      </c>
      <c r="AO117">
        <v>268916</v>
      </c>
      <c r="AP117">
        <v>271128</v>
      </c>
      <c r="AQ117">
        <v>274047</v>
      </c>
      <c r="AR117">
        <v>277381</v>
      </c>
      <c r="AS117">
        <v>281205</v>
      </c>
      <c r="AT117">
        <v>284968</v>
      </c>
      <c r="AU117">
        <v>287523</v>
      </c>
      <c r="AV117">
        <v>289521</v>
      </c>
      <c r="AW117">
        <v>292074</v>
      </c>
      <c r="AX117">
        <v>296734</v>
      </c>
      <c r="AY117">
        <v>303782</v>
      </c>
      <c r="AZ117">
        <v>311566</v>
      </c>
      <c r="BA117">
        <v>317414</v>
      </c>
      <c r="BB117">
        <v>318499</v>
      </c>
      <c r="BC117">
        <v>318041</v>
      </c>
      <c r="BD117">
        <v>319014</v>
      </c>
      <c r="BE117">
        <v>320716</v>
      </c>
      <c r="BF117">
        <v>323764</v>
      </c>
      <c r="BG117">
        <v>327386</v>
      </c>
      <c r="BH117">
        <v>330815</v>
      </c>
      <c r="BI117">
        <v>334252</v>
      </c>
    </row>
    <row r="118" spans="1:61" x14ac:dyDescent="0.3">
      <c r="A118" t="s">
        <v>288</v>
      </c>
      <c r="B118" t="s">
        <v>289</v>
      </c>
      <c r="C118" t="s">
        <v>610</v>
      </c>
      <c r="D118" t="s">
        <v>611</v>
      </c>
      <c r="E118">
        <v>2114020</v>
      </c>
      <c r="F118">
        <v>2185000</v>
      </c>
      <c r="G118">
        <v>2293000</v>
      </c>
      <c r="H118">
        <v>2379000</v>
      </c>
      <c r="I118">
        <v>2475000</v>
      </c>
      <c r="J118">
        <v>2563000</v>
      </c>
      <c r="K118">
        <v>2629000</v>
      </c>
      <c r="L118">
        <v>2745000</v>
      </c>
      <c r="M118">
        <v>2803000</v>
      </c>
      <c r="N118">
        <v>2877000</v>
      </c>
      <c r="O118">
        <v>2974000</v>
      </c>
      <c r="P118">
        <v>3069000</v>
      </c>
      <c r="Q118">
        <v>3148000</v>
      </c>
      <c r="R118">
        <v>3278000</v>
      </c>
      <c r="S118">
        <v>3377000</v>
      </c>
      <c r="T118">
        <v>3455000</v>
      </c>
      <c r="U118">
        <v>3533000</v>
      </c>
      <c r="V118">
        <v>3613000</v>
      </c>
      <c r="W118">
        <v>3690000</v>
      </c>
      <c r="X118">
        <v>3786000</v>
      </c>
      <c r="Y118">
        <v>3878000</v>
      </c>
      <c r="Z118">
        <v>3956000</v>
      </c>
      <c r="AA118">
        <v>4031000</v>
      </c>
      <c r="AB118">
        <v>4105000</v>
      </c>
      <c r="AC118">
        <v>4159000</v>
      </c>
      <c r="AD118">
        <v>4233000</v>
      </c>
      <c r="AE118">
        <v>4299000</v>
      </c>
      <c r="AF118">
        <v>4369000</v>
      </c>
      <c r="AG118">
        <v>4442000</v>
      </c>
      <c r="AH118">
        <v>4518000</v>
      </c>
      <c r="AI118">
        <v>4660000</v>
      </c>
      <c r="AJ118">
        <v>4949000</v>
      </c>
      <c r="AK118">
        <v>5123000</v>
      </c>
      <c r="AL118">
        <v>5261000</v>
      </c>
      <c r="AM118">
        <v>5399000</v>
      </c>
      <c r="AN118">
        <v>5545000</v>
      </c>
      <c r="AO118">
        <v>5692000</v>
      </c>
      <c r="AP118">
        <v>5836000</v>
      </c>
      <c r="AQ118">
        <v>5971000</v>
      </c>
      <c r="AR118">
        <v>6125000</v>
      </c>
      <c r="AS118">
        <v>6289000</v>
      </c>
      <c r="AT118">
        <v>6439000</v>
      </c>
      <c r="AU118">
        <v>6570000</v>
      </c>
      <c r="AV118">
        <v>6689700</v>
      </c>
      <c r="AW118">
        <v>6809000</v>
      </c>
      <c r="AX118">
        <v>6930100</v>
      </c>
      <c r="AY118">
        <v>7053700</v>
      </c>
      <c r="AZ118">
        <v>7180100</v>
      </c>
      <c r="BA118">
        <v>7308800</v>
      </c>
      <c r="BB118">
        <v>7485600</v>
      </c>
      <c r="BC118">
        <v>7623600</v>
      </c>
      <c r="BD118">
        <v>7765800</v>
      </c>
      <c r="BE118">
        <v>7910500</v>
      </c>
      <c r="BF118">
        <v>8059500</v>
      </c>
      <c r="BG118">
        <v>8215700</v>
      </c>
      <c r="BH118">
        <v>8380100</v>
      </c>
      <c r="BI118">
        <v>8547100</v>
      </c>
    </row>
    <row r="119" spans="1:61" x14ac:dyDescent="0.3">
      <c r="A119" t="s">
        <v>290</v>
      </c>
      <c r="B119" t="s">
        <v>291</v>
      </c>
      <c r="C119" t="s">
        <v>610</v>
      </c>
      <c r="D119" t="s">
        <v>611</v>
      </c>
      <c r="E119">
        <v>50199700</v>
      </c>
      <c r="F119">
        <v>50536350</v>
      </c>
      <c r="G119">
        <v>50879450</v>
      </c>
      <c r="H119">
        <v>51252000</v>
      </c>
      <c r="I119">
        <v>51675350</v>
      </c>
      <c r="J119">
        <v>52112350</v>
      </c>
      <c r="K119">
        <v>52519000</v>
      </c>
      <c r="L119">
        <v>52900500</v>
      </c>
      <c r="M119">
        <v>53235750</v>
      </c>
      <c r="N119">
        <v>53537950</v>
      </c>
      <c r="O119">
        <v>53821850</v>
      </c>
      <c r="P119">
        <v>54073490</v>
      </c>
      <c r="Q119">
        <v>54381345</v>
      </c>
      <c r="R119">
        <v>54751406</v>
      </c>
      <c r="S119">
        <v>55110868</v>
      </c>
      <c r="T119">
        <v>55441001</v>
      </c>
      <c r="U119">
        <v>55718260</v>
      </c>
      <c r="V119">
        <v>55955411</v>
      </c>
      <c r="W119">
        <v>56155143</v>
      </c>
      <c r="X119">
        <v>56317749</v>
      </c>
      <c r="Y119">
        <v>56433883</v>
      </c>
      <c r="Z119">
        <v>56501675</v>
      </c>
      <c r="AA119">
        <v>56543548</v>
      </c>
      <c r="AB119">
        <v>56564074</v>
      </c>
      <c r="AC119">
        <v>56576718</v>
      </c>
      <c r="AD119">
        <v>56593071</v>
      </c>
      <c r="AE119">
        <v>56596155</v>
      </c>
      <c r="AF119">
        <v>56601931</v>
      </c>
      <c r="AG119">
        <v>56629288</v>
      </c>
      <c r="AH119">
        <v>56671781</v>
      </c>
      <c r="AI119">
        <v>56719240</v>
      </c>
      <c r="AJ119">
        <v>56758521</v>
      </c>
      <c r="AK119">
        <v>56797087</v>
      </c>
      <c r="AL119">
        <v>56831821</v>
      </c>
      <c r="AM119">
        <v>56843400</v>
      </c>
      <c r="AN119">
        <v>56844303</v>
      </c>
      <c r="AO119">
        <v>56860281</v>
      </c>
      <c r="AP119">
        <v>56890372</v>
      </c>
      <c r="AQ119">
        <v>56906744</v>
      </c>
      <c r="AR119">
        <v>56916317</v>
      </c>
      <c r="AS119">
        <v>56942108</v>
      </c>
      <c r="AT119">
        <v>56974100</v>
      </c>
      <c r="AU119">
        <v>57059007</v>
      </c>
      <c r="AV119">
        <v>57313203</v>
      </c>
      <c r="AW119">
        <v>57685327</v>
      </c>
      <c r="AX119">
        <v>57969484</v>
      </c>
      <c r="AY119">
        <v>58143979</v>
      </c>
      <c r="AZ119">
        <v>58438310</v>
      </c>
      <c r="BA119">
        <v>58826731</v>
      </c>
      <c r="BB119">
        <v>59095365</v>
      </c>
      <c r="BC119">
        <v>59277417</v>
      </c>
      <c r="BD119">
        <v>59379449</v>
      </c>
      <c r="BE119">
        <v>59539717</v>
      </c>
      <c r="BF119">
        <v>60233948</v>
      </c>
      <c r="BG119">
        <v>60789140</v>
      </c>
      <c r="BH119">
        <v>60730582</v>
      </c>
      <c r="BI119">
        <v>60600590</v>
      </c>
    </row>
    <row r="120" spans="1:61" x14ac:dyDescent="0.3">
      <c r="A120" t="s">
        <v>292</v>
      </c>
      <c r="B120" t="s">
        <v>293</v>
      </c>
      <c r="C120" t="s">
        <v>610</v>
      </c>
      <c r="D120" t="s">
        <v>611</v>
      </c>
      <c r="E120">
        <v>1628252</v>
      </c>
      <c r="F120">
        <v>1650806</v>
      </c>
      <c r="G120">
        <v>1676250</v>
      </c>
      <c r="H120">
        <v>1703395</v>
      </c>
      <c r="I120">
        <v>1730486</v>
      </c>
      <c r="J120">
        <v>1756266</v>
      </c>
      <c r="K120">
        <v>1780264</v>
      </c>
      <c r="L120">
        <v>1803064</v>
      </c>
      <c r="M120">
        <v>1825633</v>
      </c>
      <c r="N120">
        <v>1849414</v>
      </c>
      <c r="O120">
        <v>1875381</v>
      </c>
      <c r="P120">
        <v>1904016</v>
      </c>
      <c r="Q120">
        <v>1934828</v>
      </c>
      <c r="R120">
        <v>1966700</v>
      </c>
      <c r="S120">
        <v>1998034</v>
      </c>
      <c r="T120">
        <v>2027737</v>
      </c>
      <c r="U120">
        <v>2055085</v>
      </c>
      <c r="V120">
        <v>2080538</v>
      </c>
      <c r="W120">
        <v>2105664</v>
      </c>
      <c r="X120">
        <v>2132690</v>
      </c>
      <c r="Y120">
        <v>2163045</v>
      </c>
      <c r="Z120">
        <v>2197583</v>
      </c>
      <c r="AA120">
        <v>2235327</v>
      </c>
      <c r="AB120">
        <v>2273666</v>
      </c>
      <c r="AC120">
        <v>2308947</v>
      </c>
      <c r="AD120">
        <v>2338638</v>
      </c>
      <c r="AE120">
        <v>2361720</v>
      </c>
      <c r="AF120">
        <v>2379279</v>
      </c>
      <c r="AG120">
        <v>2393534</v>
      </c>
      <c r="AH120">
        <v>2407720</v>
      </c>
      <c r="AI120">
        <v>2424242</v>
      </c>
      <c r="AJ120">
        <v>2443689</v>
      </c>
      <c r="AK120">
        <v>2465362</v>
      </c>
      <c r="AL120">
        <v>2488782</v>
      </c>
      <c r="AM120">
        <v>2513049</v>
      </c>
      <c r="AN120">
        <v>2537440</v>
      </c>
      <c r="AO120">
        <v>2561993</v>
      </c>
      <c r="AP120">
        <v>2586827</v>
      </c>
      <c r="AQ120">
        <v>2611367</v>
      </c>
      <c r="AR120">
        <v>2634882</v>
      </c>
      <c r="AS120">
        <v>2656864</v>
      </c>
      <c r="AT120">
        <v>2677011</v>
      </c>
      <c r="AU120">
        <v>2695446</v>
      </c>
      <c r="AV120">
        <v>2712511</v>
      </c>
      <c r="AW120">
        <v>2728777</v>
      </c>
      <c r="AX120">
        <v>2744673</v>
      </c>
      <c r="AY120">
        <v>2760279</v>
      </c>
      <c r="AZ120">
        <v>2775467</v>
      </c>
      <c r="BA120">
        <v>2790122</v>
      </c>
      <c r="BB120">
        <v>2804082</v>
      </c>
      <c r="BC120">
        <v>2817210</v>
      </c>
      <c r="BD120">
        <v>2829493</v>
      </c>
      <c r="BE120">
        <v>2840992</v>
      </c>
      <c r="BF120">
        <v>2851807</v>
      </c>
      <c r="BG120">
        <v>2862087</v>
      </c>
      <c r="BH120">
        <v>2871934</v>
      </c>
      <c r="BI120">
        <v>2881355</v>
      </c>
    </row>
    <row r="121" spans="1:61" x14ac:dyDescent="0.3">
      <c r="A121" t="s">
        <v>294</v>
      </c>
      <c r="B121" t="s">
        <v>295</v>
      </c>
      <c r="C121" t="s">
        <v>610</v>
      </c>
      <c r="D121" t="s">
        <v>611</v>
      </c>
      <c r="E121">
        <v>932257</v>
      </c>
      <c r="F121">
        <v>973083</v>
      </c>
      <c r="G121">
        <v>1009733</v>
      </c>
      <c r="H121">
        <v>1049302</v>
      </c>
      <c r="I121">
        <v>1101459</v>
      </c>
      <c r="J121">
        <v>1172550</v>
      </c>
      <c r="K121">
        <v>1265806</v>
      </c>
      <c r="L121">
        <v>1377465</v>
      </c>
      <c r="M121">
        <v>1498309</v>
      </c>
      <c r="N121">
        <v>1615277</v>
      </c>
      <c r="O121">
        <v>1718913</v>
      </c>
      <c r="P121">
        <v>1806605</v>
      </c>
      <c r="Q121">
        <v>1881214</v>
      </c>
      <c r="R121">
        <v>1945626</v>
      </c>
      <c r="S121">
        <v>2004833</v>
      </c>
      <c r="T121">
        <v>2062918</v>
      </c>
      <c r="U121">
        <v>2120069</v>
      </c>
      <c r="V121">
        <v>2176135</v>
      </c>
      <c r="W121">
        <v>2234594</v>
      </c>
      <c r="X121">
        <v>2299655</v>
      </c>
      <c r="Y121">
        <v>2374422</v>
      </c>
      <c r="Z121">
        <v>2461193</v>
      </c>
      <c r="AA121">
        <v>2559718</v>
      </c>
      <c r="AB121">
        <v>2667470</v>
      </c>
      <c r="AC121">
        <v>2780428</v>
      </c>
      <c r="AD121">
        <v>2895985</v>
      </c>
      <c r="AE121">
        <v>3011300</v>
      </c>
      <c r="AF121">
        <v>3127917</v>
      </c>
      <c r="AG121">
        <v>3252672</v>
      </c>
      <c r="AH121">
        <v>3395023</v>
      </c>
      <c r="AI121">
        <v>3560582</v>
      </c>
      <c r="AJ121">
        <v>3753433</v>
      </c>
      <c r="AK121">
        <v>3968198</v>
      </c>
      <c r="AL121">
        <v>4189431</v>
      </c>
      <c r="AM121">
        <v>4395953</v>
      </c>
      <c r="AN121">
        <v>4572904</v>
      </c>
      <c r="AO121">
        <v>4716373</v>
      </c>
      <c r="AP121">
        <v>4832267</v>
      </c>
      <c r="AQ121">
        <v>4927912</v>
      </c>
      <c r="AR121">
        <v>5014899</v>
      </c>
      <c r="AS121">
        <v>5103130</v>
      </c>
      <c r="AT121">
        <v>5193482</v>
      </c>
      <c r="AU121">
        <v>5287488</v>
      </c>
      <c r="AV121">
        <v>5396774</v>
      </c>
      <c r="AW121">
        <v>5535595</v>
      </c>
      <c r="AX121">
        <v>5714111</v>
      </c>
      <c r="AY121">
        <v>5934232</v>
      </c>
      <c r="AZ121">
        <v>6193191</v>
      </c>
      <c r="BA121">
        <v>6489822</v>
      </c>
      <c r="BB121">
        <v>6821116</v>
      </c>
      <c r="BC121">
        <v>7182390</v>
      </c>
      <c r="BD121">
        <v>7574943</v>
      </c>
      <c r="BE121">
        <v>7992573</v>
      </c>
      <c r="BF121">
        <v>8413464</v>
      </c>
      <c r="BG121">
        <v>8809306</v>
      </c>
      <c r="BH121">
        <v>9159302</v>
      </c>
      <c r="BI121">
        <v>9455802</v>
      </c>
    </row>
    <row r="122" spans="1:61" x14ac:dyDescent="0.3">
      <c r="A122" t="s">
        <v>296</v>
      </c>
      <c r="B122" t="s">
        <v>297</v>
      </c>
      <c r="C122" t="s">
        <v>610</v>
      </c>
      <c r="D122" t="s">
        <v>611</v>
      </c>
      <c r="E122">
        <v>92500572</v>
      </c>
      <c r="F122">
        <v>94943000</v>
      </c>
      <c r="G122">
        <v>95832000</v>
      </c>
      <c r="H122">
        <v>96812000</v>
      </c>
      <c r="I122">
        <v>97826000</v>
      </c>
      <c r="J122">
        <v>98883000</v>
      </c>
      <c r="K122">
        <v>99790000</v>
      </c>
      <c r="L122">
        <v>100725000</v>
      </c>
      <c r="M122">
        <v>101061000</v>
      </c>
      <c r="N122">
        <v>103172000</v>
      </c>
      <c r="O122">
        <v>104345000</v>
      </c>
      <c r="P122">
        <v>105697000</v>
      </c>
      <c r="Q122">
        <v>107188000</v>
      </c>
      <c r="R122">
        <v>108079000</v>
      </c>
      <c r="S122">
        <v>110162000</v>
      </c>
      <c r="T122">
        <v>111940000</v>
      </c>
      <c r="U122">
        <v>112771000</v>
      </c>
      <c r="V122">
        <v>113863000</v>
      </c>
      <c r="W122">
        <v>114898000</v>
      </c>
      <c r="X122">
        <v>115870000</v>
      </c>
      <c r="Y122">
        <v>116782000</v>
      </c>
      <c r="Z122">
        <v>117648000</v>
      </c>
      <c r="AA122">
        <v>118449000</v>
      </c>
      <c r="AB122">
        <v>119259000</v>
      </c>
      <c r="AC122">
        <v>120018000</v>
      </c>
      <c r="AD122">
        <v>120754000</v>
      </c>
      <c r="AE122">
        <v>121492000</v>
      </c>
      <c r="AF122">
        <v>122091000</v>
      </c>
      <c r="AG122">
        <v>122613000</v>
      </c>
      <c r="AH122">
        <v>123116000</v>
      </c>
      <c r="AI122">
        <v>123537000</v>
      </c>
      <c r="AJ122">
        <v>123921000</v>
      </c>
      <c r="AK122">
        <v>124229000</v>
      </c>
      <c r="AL122">
        <v>124536000</v>
      </c>
      <c r="AM122">
        <v>124961000</v>
      </c>
      <c r="AN122">
        <v>125439000</v>
      </c>
      <c r="AO122">
        <v>125757000</v>
      </c>
      <c r="AP122">
        <v>126057000</v>
      </c>
      <c r="AQ122">
        <v>126400000</v>
      </c>
      <c r="AR122">
        <v>126631000</v>
      </c>
      <c r="AS122">
        <v>126843000</v>
      </c>
      <c r="AT122">
        <v>127149000</v>
      </c>
      <c r="AU122">
        <v>127445000</v>
      </c>
      <c r="AV122">
        <v>127718000</v>
      </c>
      <c r="AW122">
        <v>127761000</v>
      </c>
      <c r="AX122">
        <v>127773000</v>
      </c>
      <c r="AY122">
        <v>127854000</v>
      </c>
      <c r="AZ122">
        <v>128001000</v>
      </c>
      <c r="BA122">
        <v>128063000</v>
      </c>
      <c r="BB122">
        <v>128047000</v>
      </c>
      <c r="BC122">
        <v>128070000</v>
      </c>
      <c r="BD122">
        <v>127833000</v>
      </c>
      <c r="BE122">
        <v>127629000</v>
      </c>
      <c r="BF122">
        <v>127445000</v>
      </c>
      <c r="BG122">
        <v>127276000</v>
      </c>
      <c r="BH122">
        <v>127141000</v>
      </c>
      <c r="BI122">
        <v>126994511</v>
      </c>
    </row>
    <row r="123" spans="1:61" x14ac:dyDescent="0.3">
      <c r="A123" t="s">
        <v>298</v>
      </c>
      <c r="B123" t="s">
        <v>299</v>
      </c>
      <c r="C123" t="s">
        <v>610</v>
      </c>
      <c r="D123" t="s">
        <v>611</v>
      </c>
      <c r="E123">
        <v>9714260</v>
      </c>
      <c r="F123">
        <v>10129861</v>
      </c>
      <c r="G123">
        <v>10532062</v>
      </c>
      <c r="H123">
        <v>10913552</v>
      </c>
      <c r="I123">
        <v>11267329</v>
      </c>
      <c r="J123">
        <v>11588870</v>
      </c>
      <c r="K123">
        <v>11872939</v>
      </c>
      <c r="L123">
        <v>12120504</v>
      </c>
      <c r="M123">
        <v>12341412</v>
      </c>
      <c r="N123">
        <v>12550121</v>
      </c>
      <c r="O123">
        <v>12757245</v>
      </c>
      <c r="P123">
        <v>12966920</v>
      </c>
      <c r="Q123">
        <v>13176584</v>
      </c>
      <c r="R123">
        <v>13382211</v>
      </c>
      <c r="S123">
        <v>13577049</v>
      </c>
      <c r="T123">
        <v>13756789</v>
      </c>
      <c r="U123">
        <v>13920105</v>
      </c>
      <c r="V123">
        <v>14070681</v>
      </c>
      <c r="W123">
        <v>14215111</v>
      </c>
      <c r="X123">
        <v>14362417</v>
      </c>
      <c r="Y123">
        <v>14518924</v>
      </c>
      <c r="Z123">
        <v>14683789</v>
      </c>
      <c r="AA123">
        <v>14853993</v>
      </c>
      <c r="AB123">
        <v>15030495</v>
      </c>
      <c r="AC123">
        <v>15214051</v>
      </c>
      <c r="AD123">
        <v>15403006</v>
      </c>
      <c r="AE123">
        <v>15600928</v>
      </c>
      <c r="AF123">
        <v>15801753</v>
      </c>
      <c r="AG123">
        <v>15982510</v>
      </c>
      <c r="AH123">
        <v>16249500</v>
      </c>
      <c r="AI123">
        <v>16348000</v>
      </c>
      <c r="AJ123">
        <v>16450500</v>
      </c>
      <c r="AK123">
        <v>16439095</v>
      </c>
      <c r="AL123">
        <v>16330419</v>
      </c>
      <c r="AM123">
        <v>16095199</v>
      </c>
      <c r="AN123">
        <v>15815626</v>
      </c>
      <c r="AO123">
        <v>15577894</v>
      </c>
      <c r="AP123">
        <v>15333703</v>
      </c>
      <c r="AQ123">
        <v>15071300</v>
      </c>
      <c r="AR123">
        <v>14928426</v>
      </c>
      <c r="AS123">
        <v>14883626</v>
      </c>
      <c r="AT123">
        <v>14858335</v>
      </c>
      <c r="AU123">
        <v>14858948</v>
      </c>
      <c r="AV123">
        <v>14909018</v>
      </c>
      <c r="AW123">
        <v>15012985</v>
      </c>
      <c r="AX123">
        <v>15147029</v>
      </c>
      <c r="AY123">
        <v>15308084</v>
      </c>
      <c r="AZ123">
        <v>15484192</v>
      </c>
      <c r="BA123">
        <v>15674000</v>
      </c>
      <c r="BB123">
        <v>16092701</v>
      </c>
      <c r="BC123">
        <v>16321581</v>
      </c>
      <c r="BD123">
        <v>16556600</v>
      </c>
      <c r="BE123">
        <v>16791425</v>
      </c>
      <c r="BF123">
        <v>17035275</v>
      </c>
      <c r="BG123">
        <v>17289224</v>
      </c>
      <c r="BH123">
        <v>17544126</v>
      </c>
      <c r="BI123">
        <v>17797032</v>
      </c>
    </row>
    <row r="124" spans="1:61" x14ac:dyDescent="0.3">
      <c r="A124" t="s">
        <v>300</v>
      </c>
      <c r="B124" t="s">
        <v>301</v>
      </c>
      <c r="C124" t="s">
        <v>610</v>
      </c>
      <c r="D124" t="s">
        <v>611</v>
      </c>
      <c r="E124">
        <v>8105440</v>
      </c>
      <c r="F124">
        <v>8361441</v>
      </c>
      <c r="G124">
        <v>8628972</v>
      </c>
      <c r="H124">
        <v>8908422</v>
      </c>
      <c r="I124">
        <v>9200157</v>
      </c>
      <c r="J124">
        <v>9504703</v>
      </c>
      <c r="K124">
        <v>9822499</v>
      </c>
      <c r="L124">
        <v>10154484</v>
      </c>
      <c r="M124">
        <v>10502245</v>
      </c>
      <c r="N124">
        <v>10867716</v>
      </c>
      <c r="O124">
        <v>11252492</v>
      </c>
      <c r="P124">
        <v>11657514</v>
      </c>
      <c r="Q124">
        <v>12083188</v>
      </c>
      <c r="R124">
        <v>12529852</v>
      </c>
      <c r="S124">
        <v>12997595</v>
      </c>
      <c r="T124">
        <v>13486629</v>
      </c>
      <c r="U124">
        <v>13996704</v>
      </c>
      <c r="V124">
        <v>14528293</v>
      </c>
      <c r="W124">
        <v>15082994</v>
      </c>
      <c r="X124">
        <v>15662852</v>
      </c>
      <c r="Y124">
        <v>16268990</v>
      </c>
      <c r="Z124">
        <v>16901677</v>
      </c>
      <c r="AA124">
        <v>17559430</v>
      </c>
      <c r="AB124">
        <v>18239404</v>
      </c>
      <c r="AC124">
        <v>18937738</v>
      </c>
      <c r="AD124">
        <v>19651225</v>
      </c>
      <c r="AE124">
        <v>20378626</v>
      </c>
      <c r="AF124">
        <v>21119318</v>
      </c>
      <c r="AG124">
        <v>21871442</v>
      </c>
      <c r="AH124">
        <v>22633022</v>
      </c>
      <c r="AI124">
        <v>23402507</v>
      </c>
      <c r="AJ124">
        <v>24179598</v>
      </c>
      <c r="AK124">
        <v>24963953</v>
      </c>
      <c r="AL124">
        <v>25754114</v>
      </c>
      <c r="AM124">
        <v>26548486</v>
      </c>
      <c r="AN124">
        <v>27346456</v>
      </c>
      <c r="AO124">
        <v>28147734</v>
      </c>
      <c r="AP124">
        <v>28954114</v>
      </c>
      <c r="AQ124">
        <v>29769803</v>
      </c>
      <c r="AR124">
        <v>30600397</v>
      </c>
      <c r="AS124">
        <v>31450483</v>
      </c>
      <c r="AT124">
        <v>32321482</v>
      </c>
      <c r="AU124">
        <v>33214009</v>
      </c>
      <c r="AV124">
        <v>34130852</v>
      </c>
      <c r="AW124">
        <v>35074931</v>
      </c>
      <c r="AX124">
        <v>36048288</v>
      </c>
      <c r="AY124">
        <v>37052050</v>
      </c>
      <c r="AZ124">
        <v>38085909</v>
      </c>
      <c r="BA124">
        <v>39148416</v>
      </c>
      <c r="BB124">
        <v>40237204</v>
      </c>
      <c r="BC124">
        <v>41350152</v>
      </c>
      <c r="BD124">
        <v>42486839</v>
      </c>
      <c r="BE124">
        <v>43646629</v>
      </c>
      <c r="BF124">
        <v>44826849</v>
      </c>
      <c r="BG124">
        <v>46024250</v>
      </c>
      <c r="BH124">
        <v>47236259</v>
      </c>
      <c r="BI124">
        <v>48461567</v>
      </c>
    </row>
    <row r="125" spans="1:61" x14ac:dyDescent="0.3">
      <c r="A125" t="s">
        <v>302</v>
      </c>
      <c r="B125" t="s">
        <v>303</v>
      </c>
      <c r="C125" t="s">
        <v>610</v>
      </c>
      <c r="D125" t="s">
        <v>611</v>
      </c>
      <c r="E125">
        <v>2172300</v>
      </c>
      <c r="F125">
        <v>2255900</v>
      </c>
      <c r="G125">
        <v>2333400</v>
      </c>
      <c r="H125">
        <v>2413700</v>
      </c>
      <c r="I125">
        <v>2495300</v>
      </c>
      <c r="J125">
        <v>2573300</v>
      </c>
      <c r="K125">
        <v>2655300</v>
      </c>
      <c r="L125">
        <v>2736500</v>
      </c>
      <c r="M125">
        <v>2818300</v>
      </c>
      <c r="N125">
        <v>2894800</v>
      </c>
      <c r="O125">
        <v>2959900</v>
      </c>
      <c r="P125">
        <v>3022300</v>
      </c>
      <c r="Q125">
        <v>3088200</v>
      </c>
      <c r="R125">
        <v>3153800</v>
      </c>
      <c r="S125">
        <v>3223900</v>
      </c>
      <c r="T125">
        <v>3292400</v>
      </c>
      <c r="U125">
        <v>3358700</v>
      </c>
      <c r="V125">
        <v>3423900</v>
      </c>
      <c r="W125">
        <v>3487100</v>
      </c>
      <c r="X125">
        <v>3552000</v>
      </c>
      <c r="Y125">
        <v>3617400</v>
      </c>
      <c r="Z125">
        <v>3685800</v>
      </c>
      <c r="AA125">
        <v>3759300</v>
      </c>
      <c r="AB125">
        <v>3838300</v>
      </c>
      <c r="AC125">
        <v>3916400</v>
      </c>
      <c r="AD125">
        <v>3990300</v>
      </c>
      <c r="AE125">
        <v>4066500</v>
      </c>
      <c r="AF125">
        <v>4144600</v>
      </c>
      <c r="AG125">
        <v>4218400</v>
      </c>
      <c r="AH125">
        <v>4307500</v>
      </c>
      <c r="AI125">
        <v>4391200</v>
      </c>
      <c r="AJ125">
        <v>4463600</v>
      </c>
      <c r="AK125">
        <v>4515400</v>
      </c>
      <c r="AL125">
        <v>4516700</v>
      </c>
      <c r="AM125">
        <v>4515100</v>
      </c>
      <c r="AN125">
        <v>4560400</v>
      </c>
      <c r="AO125">
        <v>4628400</v>
      </c>
      <c r="AP125">
        <v>4696400</v>
      </c>
      <c r="AQ125">
        <v>4769000</v>
      </c>
      <c r="AR125">
        <v>4840400</v>
      </c>
      <c r="AS125">
        <v>4898400</v>
      </c>
      <c r="AT125">
        <v>4945100</v>
      </c>
      <c r="AU125">
        <v>4990700</v>
      </c>
      <c r="AV125">
        <v>5043300</v>
      </c>
      <c r="AW125">
        <v>5104700</v>
      </c>
      <c r="AX125">
        <v>5162600</v>
      </c>
      <c r="AY125">
        <v>5218400</v>
      </c>
      <c r="AZ125">
        <v>5268400</v>
      </c>
      <c r="BA125">
        <v>5318700</v>
      </c>
      <c r="BB125">
        <v>5383300</v>
      </c>
      <c r="BC125">
        <v>5447900</v>
      </c>
      <c r="BD125">
        <v>5514600</v>
      </c>
      <c r="BE125">
        <v>5607200</v>
      </c>
      <c r="BF125">
        <v>5719600</v>
      </c>
      <c r="BG125">
        <v>5835500</v>
      </c>
      <c r="BH125">
        <v>5956900</v>
      </c>
      <c r="BI125">
        <v>6082700</v>
      </c>
    </row>
    <row r="126" spans="1:61" x14ac:dyDescent="0.3">
      <c r="A126" t="s">
        <v>304</v>
      </c>
      <c r="B126" t="s">
        <v>305</v>
      </c>
      <c r="C126" t="s">
        <v>610</v>
      </c>
      <c r="D126" t="s">
        <v>611</v>
      </c>
      <c r="E126">
        <v>5722370</v>
      </c>
      <c r="F126">
        <v>5873015</v>
      </c>
      <c r="G126">
        <v>6028551</v>
      </c>
      <c r="H126">
        <v>6183747</v>
      </c>
      <c r="I126">
        <v>6331583</v>
      </c>
      <c r="J126">
        <v>6467197</v>
      </c>
      <c r="K126">
        <v>6584766</v>
      </c>
      <c r="L126">
        <v>6685321</v>
      </c>
      <c r="M126">
        <v>6778723</v>
      </c>
      <c r="N126">
        <v>6879184</v>
      </c>
      <c r="O126">
        <v>6994848</v>
      </c>
      <c r="P126">
        <v>7137749</v>
      </c>
      <c r="Q126">
        <v>7300152</v>
      </c>
      <c r="R126">
        <v>7447285</v>
      </c>
      <c r="S126">
        <v>7531424</v>
      </c>
      <c r="T126">
        <v>7522593</v>
      </c>
      <c r="U126">
        <v>7402873</v>
      </c>
      <c r="V126">
        <v>7194279</v>
      </c>
      <c r="W126">
        <v>6955566</v>
      </c>
      <c r="X126">
        <v>6768724</v>
      </c>
      <c r="Y126">
        <v>6692107</v>
      </c>
      <c r="Z126">
        <v>6748193</v>
      </c>
      <c r="AA126">
        <v>6918101</v>
      </c>
      <c r="AB126">
        <v>7168236</v>
      </c>
      <c r="AC126">
        <v>7446019</v>
      </c>
      <c r="AD126">
        <v>7712978</v>
      </c>
      <c r="AE126">
        <v>7958976</v>
      </c>
      <c r="AF126">
        <v>8196037</v>
      </c>
      <c r="AG126">
        <v>8433798</v>
      </c>
      <c r="AH126">
        <v>8689152</v>
      </c>
      <c r="AI126">
        <v>8973342</v>
      </c>
      <c r="AJ126">
        <v>9286976</v>
      </c>
      <c r="AK126">
        <v>9621504</v>
      </c>
      <c r="AL126">
        <v>9968275</v>
      </c>
      <c r="AM126">
        <v>10315376</v>
      </c>
      <c r="AN126">
        <v>10653558</v>
      </c>
      <c r="AO126">
        <v>10980273</v>
      </c>
      <c r="AP126">
        <v>11295880</v>
      </c>
      <c r="AQ126">
        <v>11597739</v>
      </c>
      <c r="AR126">
        <v>11883636</v>
      </c>
      <c r="AS126">
        <v>12152354</v>
      </c>
      <c r="AT126">
        <v>12402473</v>
      </c>
      <c r="AU126">
        <v>12634729</v>
      </c>
      <c r="AV126">
        <v>12853124</v>
      </c>
      <c r="AW126">
        <v>13063377</v>
      </c>
      <c r="AX126">
        <v>13270201</v>
      </c>
      <c r="AY126">
        <v>13474489</v>
      </c>
      <c r="AZ126">
        <v>13676693</v>
      </c>
      <c r="BA126">
        <v>13880509</v>
      </c>
      <c r="BB126">
        <v>14090208</v>
      </c>
      <c r="BC126">
        <v>14308740</v>
      </c>
      <c r="BD126">
        <v>14537886</v>
      </c>
      <c r="BE126">
        <v>14776866</v>
      </c>
      <c r="BF126">
        <v>15022692</v>
      </c>
      <c r="BG126">
        <v>15270790</v>
      </c>
      <c r="BH126">
        <v>15517635</v>
      </c>
      <c r="BI126">
        <v>15762370</v>
      </c>
    </row>
    <row r="127" spans="1:61" x14ac:dyDescent="0.3">
      <c r="A127" t="s">
        <v>306</v>
      </c>
      <c r="B127" t="s">
        <v>307</v>
      </c>
      <c r="C127" t="s">
        <v>610</v>
      </c>
      <c r="D127" t="s">
        <v>611</v>
      </c>
      <c r="E127">
        <v>41233</v>
      </c>
      <c r="F127">
        <v>42257</v>
      </c>
      <c r="G127">
        <v>43302</v>
      </c>
      <c r="H127">
        <v>44363</v>
      </c>
      <c r="I127">
        <v>45425</v>
      </c>
      <c r="J127">
        <v>46453</v>
      </c>
      <c r="K127">
        <v>47459</v>
      </c>
      <c r="L127">
        <v>48437</v>
      </c>
      <c r="M127">
        <v>49388</v>
      </c>
      <c r="N127">
        <v>50294</v>
      </c>
      <c r="O127">
        <v>51178</v>
      </c>
      <c r="P127">
        <v>52025</v>
      </c>
      <c r="Q127">
        <v>52824</v>
      </c>
      <c r="R127">
        <v>53604</v>
      </c>
      <c r="S127">
        <v>54380</v>
      </c>
      <c r="T127">
        <v>55169</v>
      </c>
      <c r="U127">
        <v>55977</v>
      </c>
      <c r="V127">
        <v>56810</v>
      </c>
      <c r="W127">
        <v>57662</v>
      </c>
      <c r="X127">
        <v>58506</v>
      </c>
      <c r="Y127">
        <v>59339</v>
      </c>
      <c r="Z127">
        <v>60133</v>
      </c>
      <c r="AA127">
        <v>60920</v>
      </c>
      <c r="AB127">
        <v>61768</v>
      </c>
      <c r="AC127">
        <v>62765</v>
      </c>
      <c r="AD127">
        <v>64003</v>
      </c>
      <c r="AE127">
        <v>65518</v>
      </c>
      <c r="AF127">
        <v>67261</v>
      </c>
      <c r="AG127">
        <v>69098</v>
      </c>
      <c r="AH127">
        <v>70860</v>
      </c>
      <c r="AI127">
        <v>72412</v>
      </c>
      <c r="AJ127">
        <v>73700</v>
      </c>
      <c r="AK127">
        <v>74769</v>
      </c>
      <c r="AL127">
        <v>75719</v>
      </c>
      <c r="AM127">
        <v>76671</v>
      </c>
      <c r="AN127">
        <v>77730</v>
      </c>
      <c r="AO127">
        <v>78907</v>
      </c>
      <c r="AP127">
        <v>80184</v>
      </c>
      <c r="AQ127">
        <v>81550</v>
      </c>
      <c r="AR127">
        <v>82966</v>
      </c>
      <c r="AS127">
        <v>84406</v>
      </c>
      <c r="AT127">
        <v>85858</v>
      </c>
      <c r="AU127">
        <v>87343</v>
      </c>
      <c r="AV127">
        <v>88895</v>
      </c>
      <c r="AW127">
        <v>90542</v>
      </c>
      <c r="AX127">
        <v>92325</v>
      </c>
      <c r="AY127">
        <v>94260</v>
      </c>
      <c r="AZ127">
        <v>96311</v>
      </c>
      <c r="BA127">
        <v>98440</v>
      </c>
      <c r="BB127">
        <v>100568</v>
      </c>
      <c r="BC127">
        <v>102652</v>
      </c>
      <c r="BD127">
        <v>104656</v>
      </c>
      <c r="BE127">
        <v>106613</v>
      </c>
      <c r="BF127">
        <v>108535</v>
      </c>
      <c r="BG127">
        <v>110458</v>
      </c>
      <c r="BH127">
        <v>112407</v>
      </c>
      <c r="BI127">
        <v>114395</v>
      </c>
    </row>
    <row r="128" spans="1:61" x14ac:dyDescent="0.3">
      <c r="A128" t="s">
        <v>308</v>
      </c>
      <c r="B128" t="s">
        <v>309</v>
      </c>
      <c r="C128" t="s">
        <v>610</v>
      </c>
      <c r="D128" t="s">
        <v>611</v>
      </c>
      <c r="E128">
        <v>51195</v>
      </c>
      <c r="F128">
        <v>51193</v>
      </c>
      <c r="G128">
        <v>50966</v>
      </c>
      <c r="H128">
        <v>50525</v>
      </c>
      <c r="I128">
        <v>49930</v>
      </c>
      <c r="J128">
        <v>49214</v>
      </c>
      <c r="K128">
        <v>48358</v>
      </c>
      <c r="L128">
        <v>47380</v>
      </c>
      <c r="M128">
        <v>46402</v>
      </c>
      <c r="N128">
        <v>45534</v>
      </c>
      <c r="O128">
        <v>44885</v>
      </c>
      <c r="P128">
        <v>44495</v>
      </c>
      <c r="Q128">
        <v>44326</v>
      </c>
      <c r="R128">
        <v>44316</v>
      </c>
      <c r="S128">
        <v>44331</v>
      </c>
      <c r="T128">
        <v>44276</v>
      </c>
      <c r="U128">
        <v>44148</v>
      </c>
      <c r="V128">
        <v>43942</v>
      </c>
      <c r="W128">
        <v>43703</v>
      </c>
      <c r="X128">
        <v>43457</v>
      </c>
      <c r="Y128">
        <v>43210</v>
      </c>
      <c r="Z128">
        <v>42976</v>
      </c>
      <c r="AA128">
        <v>42762</v>
      </c>
      <c r="AB128">
        <v>42542</v>
      </c>
      <c r="AC128">
        <v>42294</v>
      </c>
      <c r="AD128">
        <v>42013</v>
      </c>
      <c r="AE128">
        <v>41697</v>
      </c>
      <c r="AF128">
        <v>41351</v>
      </c>
      <c r="AG128">
        <v>41047</v>
      </c>
      <c r="AH128">
        <v>40852</v>
      </c>
      <c r="AI128">
        <v>40834</v>
      </c>
      <c r="AJ128">
        <v>41013</v>
      </c>
      <c r="AK128">
        <v>41361</v>
      </c>
      <c r="AL128">
        <v>41846</v>
      </c>
      <c r="AM128">
        <v>42373</v>
      </c>
      <c r="AN128">
        <v>42891</v>
      </c>
      <c r="AO128">
        <v>43373</v>
      </c>
      <c r="AP128">
        <v>43846</v>
      </c>
      <c r="AQ128">
        <v>44317</v>
      </c>
      <c r="AR128">
        <v>44824</v>
      </c>
      <c r="AS128">
        <v>45374</v>
      </c>
      <c r="AT128">
        <v>45990</v>
      </c>
      <c r="AU128">
        <v>46641</v>
      </c>
      <c r="AV128">
        <v>47306</v>
      </c>
      <c r="AW128">
        <v>47971</v>
      </c>
      <c r="AX128">
        <v>48611</v>
      </c>
      <c r="AY128">
        <v>49210</v>
      </c>
      <c r="AZ128">
        <v>49783</v>
      </c>
      <c r="BA128">
        <v>50332</v>
      </c>
      <c r="BB128">
        <v>50886</v>
      </c>
      <c r="BC128">
        <v>51445</v>
      </c>
      <c r="BD128">
        <v>52006</v>
      </c>
      <c r="BE128">
        <v>52591</v>
      </c>
      <c r="BF128">
        <v>53169</v>
      </c>
      <c r="BG128">
        <v>53739</v>
      </c>
      <c r="BH128">
        <v>54288</v>
      </c>
      <c r="BI128">
        <v>54821</v>
      </c>
    </row>
    <row r="129" spans="1:61" x14ac:dyDescent="0.3">
      <c r="A129" t="s">
        <v>310</v>
      </c>
      <c r="B129" t="s">
        <v>311</v>
      </c>
      <c r="C129" t="s">
        <v>610</v>
      </c>
      <c r="D129" t="s">
        <v>611</v>
      </c>
      <c r="E129">
        <v>25012374</v>
      </c>
      <c r="F129">
        <v>25765673</v>
      </c>
      <c r="G129">
        <v>26513030</v>
      </c>
      <c r="H129">
        <v>27261747</v>
      </c>
      <c r="I129">
        <v>27984155</v>
      </c>
      <c r="J129">
        <v>28704674</v>
      </c>
      <c r="K129">
        <v>29435571</v>
      </c>
      <c r="L129">
        <v>30130983</v>
      </c>
      <c r="M129">
        <v>30838302</v>
      </c>
      <c r="N129">
        <v>31544266</v>
      </c>
      <c r="O129">
        <v>32240827</v>
      </c>
      <c r="P129">
        <v>32882704</v>
      </c>
      <c r="Q129">
        <v>33505406</v>
      </c>
      <c r="R129">
        <v>34103149</v>
      </c>
      <c r="S129">
        <v>34692266</v>
      </c>
      <c r="T129">
        <v>35280725</v>
      </c>
      <c r="U129">
        <v>35848523</v>
      </c>
      <c r="V129">
        <v>36411795</v>
      </c>
      <c r="W129">
        <v>36969185</v>
      </c>
      <c r="X129">
        <v>37534236</v>
      </c>
      <c r="Y129">
        <v>38123775</v>
      </c>
      <c r="Z129">
        <v>38723248</v>
      </c>
      <c r="AA129">
        <v>39326352</v>
      </c>
      <c r="AB129">
        <v>39910403</v>
      </c>
      <c r="AC129">
        <v>40405956</v>
      </c>
      <c r="AD129">
        <v>40805744</v>
      </c>
      <c r="AE129">
        <v>41213674</v>
      </c>
      <c r="AF129">
        <v>41621690</v>
      </c>
      <c r="AG129">
        <v>42031247</v>
      </c>
      <c r="AH129">
        <v>42449038</v>
      </c>
      <c r="AI129">
        <v>42869283</v>
      </c>
      <c r="AJ129">
        <v>43295704</v>
      </c>
      <c r="AK129">
        <v>43747962</v>
      </c>
      <c r="AL129">
        <v>44194628</v>
      </c>
      <c r="AM129">
        <v>44641540</v>
      </c>
      <c r="AN129">
        <v>45092991</v>
      </c>
      <c r="AO129">
        <v>45524681</v>
      </c>
      <c r="AP129">
        <v>45953580</v>
      </c>
      <c r="AQ129">
        <v>46286503</v>
      </c>
      <c r="AR129">
        <v>46616677</v>
      </c>
      <c r="AS129">
        <v>47008111</v>
      </c>
      <c r="AT129">
        <v>47370164</v>
      </c>
      <c r="AU129">
        <v>47644736</v>
      </c>
      <c r="AV129">
        <v>47892330</v>
      </c>
      <c r="AW129">
        <v>48082519</v>
      </c>
      <c r="AX129">
        <v>48184561</v>
      </c>
      <c r="AY129">
        <v>48438292</v>
      </c>
      <c r="AZ129">
        <v>48683638</v>
      </c>
      <c r="BA129">
        <v>49054708</v>
      </c>
      <c r="BB129">
        <v>49307835</v>
      </c>
      <c r="BC129">
        <v>49554112</v>
      </c>
      <c r="BD129">
        <v>49936638</v>
      </c>
      <c r="BE129">
        <v>50199853</v>
      </c>
      <c r="BF129">
        <v>50428893</v>
      </c>
      <c r="BG129">
        <v>50746659</v>
      </c>
      <c r="BH129">
        <v>51014947</v>
      </c>
      <c r="BI129">
        <v>51245707</v>
      </c>
    </row>
    <row r="130" spans="1:61" x14ac:dyDescent="0.3">
      <c r="A130" t="s">
        <v>312</v>
      </c>
      <c r="B130" t="s">
        <v>313</v>
      </c>
      <c r="C130" t="s">
        <v>610</v>
      </c>
      <c r="D130" t="s">
        <v>611</v>
      </c>
      <c r="E130">
        <v>269618</v>
      </c>
      <c r="F130">
        <v>301336</v>
      </c>
      <c r="G130">
        <v>338296</v>
      </c>
      <c r="H130">
        <v>379891</v>
      </c>
      <c r="I130">
        <v>425235</v>
      </c>
      <c r="J130">
        <v>473554</v>
      </c>
      <c r="K130">
        <v>524856</v>
      </c>
      <c r="L130">
        <v>579007</v>
      </c>
      <c r="M130">
        <v>634897</v>
      </c>
      <c r="N130">
        <v>691129</v>
      </c>
      <c r="O130">
        <v>746767</v>
      </c>
      <c r="P130">
        <v>801142</v>
      </c>
      <c r="Q130">
        <v>854604</v>
      </c>
      <c r="R130">
        <v>908520</v>
      </c>
      <c r="S130">
        <v>964834</v>
      </c>
      <c r="T130">
        <v>1024940</v>
      </c>
      <c r="U130">
        <v>1089209</v>
      </c>
      <c r="V130">
        <v>1157033</v>
      </c>
      <c r="W130">
        <v>1227601</v>
      </c>
      <c r="X130">
        <v>1299683</v>
      </c>
      <c r="Y130">
        <v>1372318</v>
      </c>
      <c r="Z130">
        <v>1442991</v>
      </c>
      <c r="AA130">
        <v>1511314</v>
      </c>
      <c r="AB130">
        <v>1580638</v>
      </c>
      <c r="AC130">
        <v>1655833</v>
      </c>
      <c r="AD130">
        <v>1738994</v>
      </c>
      <c r="AE130">
        <v>1836105</v>
      </c>
      <c r="AF130">
        <v>1942810</v>
      </c>
      <c r="AG130">
        <v>2038885</v>
      </c>
      <c r="AH130">
        <v>2096932</v>
      </c>
      <c r="AI130">
        <v>2099615</v>
      </c>
      <c r="AJ130">
        <v>2035661</v>
      </c>
      <c r="AN130">
        <v>1610651</v>
      </c>
      <c r="AO130">
        <v>1631740</v>
      </c>
      <c r="AP130">
        <v>1715314</v>
      </c>
      <c r="AQ130">
        <v>1836353</v>
      </c>
      <c r="AR130">
        <v>1957066</v>
      </c>
      <c r="AS130">
        <v>2050741</v>
      </c>
      <c r="AT130">
        <v>2109355</v>
      </c>
      <c r="AU130">
        <v>2143833</v>
      </c>
      <c r="AV130">
        <v>2169118</v>
      </c>
      <c r="AW130">
        <v>2207939</v>
      </c>
      <c r="AX130">
        <v>2276623</v>
      </c>
      <c r="AY130">
        <v>2377258</v>
      </c>
      <c r="AZ130">
        <v>2503410</v>
      </c>
      <c r="BA130">
        <v>2652340</v>
      </c>
      <c r="BB130">
        <v>2818939</v>
      </c>
      <c r="BC130">
        <v>2998083</v>
      </c>
      <c r="BD130">
        <v>3191051</v>
      </c>
      <c r="BE130">
        <v>3395556</v>
      </c>
      <c r="BF130">
        <v>3598385</v>
      </c>
      <c r="BG130">
        <v>3782450</v>
      </c>
      <c r="BH130">
        <v>3935794</v>
      </c>
      <c r="BI130">
        <v>4052584</v>
      </c>
    </row>
    <row r="131" spans="1:61" x14ac:dyDescent="0.3">
      <c r="A131" t="s">
        <v>314</v>
      </c>
      <c r="B131" t="s">
        <v>315</v>
      </c>
      <c r="C131" t="s">
        <v>610</v>
      </c>
      <c r="D131" t="s">
        <v>611</v>
      </c>
      <c r="E131">
        <v>206288466</v>
      </c>
      <c r="F131">
        <v>212141158</v>
      </c>
      <c r="G131">
        <v>218187764</v>
      </c>
      <c r="H131">
        <v>224397456</v>
      </c>
      <c r="I131">
        <v>230726737</v>
      </c>
      <c r="J131">
        <v>237143034</v>
      </c>
      <c r="K131">
        <v>243633320</v>
      </c>
      <c r="L131">
        <v>250203252</v>
      </c>
      <c r="M131">
        <v>256861866</v>
      </c>
      <c r="N131">
        <v>263625974</v>
      </c>
      <c r="O131">
        <v>270506235</v>
      </c>
      <c r="P131">
        <v>277502867</v>
      </c>
      <c r="Q131">
        <v>284605846</v>
      </c>
      <c r="R131">
        <v>291803994</v>
      </c>
      <c r="S131">
        <v>299082201</v>
      </c>
      <c r="T131">
        <v>306429011</v>
      </c>
      <c r="U131">
        <v>313835275</v>
      </c>
      <c r="V131">
        <v>321300608</v>
      </c>
      <c r="W131">
        <v>328832663</v>
      </c>
      <c r="X131">
        <v>336443919</v>
      </c>
      <c r="Y131">
        <v>344140576</v>
      </c>
      <c r="Z131">
        <v>351924309</v>
      </c>
      <c r="AA131">
        <v>359782679</v>
      </c>
      <c r="AB131">
        <v>367690458</v>
      </c>
      <c r="AC131">
        <v>375614401</v>
      </c>
      <c r="AD131">
        <v>383529486</v>
      </c>
      <c r="AE131">
        <v>391419929</v>
      </c>
      <c r="AF131">
        <v>399287449</v>
      </c>
      <c r="AG131">
        <v>407145597</v>
      </c>
      <c r="AH131">
        <v>415016911</v>
      </c>
      <c r="AI131">
        <v>422914642</v>
      </c>
      <c r="AJ131">
        <v>430838594</v>
      </c>
      <c r="AK131">
        <v>438771695</v>
      </c>
      <c r="AL131">
        <v>446689943</v>
      </c>
      <c r="AM131">
        <v>454561464</v>
      </c>
      <c r="AN131">
        <v>462360574</v>
      </c>
      <c r="AO131">
        <v>470084837</v>
      </c>
      <c r="AP131">
        <v>477732904</v>
      </c>
      <c r="AQ131">
        <v>485282781</v>
      </c>
      <c r="AR131">
        <v>492708788</v>
      </c>
      <c r="AS131">
        <v>499996505</v>
      </c>
      <c r="AT131">
        <v>507131154</v>
      </c>
      <c r="AU131">
        <v>514126613</v>
      </c>
      <c r="AV131">
        <v>521033040</v>
      </c>
      <c r="AW131">
        <v>527919692</v>
      </c>
      <c r="AX131">
        <v>534836570</v>
      </c>
      <c r="AY131">
        <v>541798268</v>
      </c>
      <c r="AZ131">
        <v>548789887</v>
      </c>
      <c r="BA131">
        <v>555795034</v>
      </c>
      <c r="BB131">
        <v>562785589</v>
      </c>
      <c r="BC131">
        <v>569737872</v>
      </c>
      <c r="BD131">
        <v>576648286</v>
      </c>
      <c r="BE131">
        <v>583515410</v>
      </c>
      <c r="BF131">
        <v>590319145</v>
      </c>
      <c r="BG131">
        <v>597035363</v>
      </c>
      <c r="BH131">
        <v>603644865</v>
      </c>
      <c r="BI131">
        <v>610136397</v>
      </c>
    </row>
    <row r="132" spans="1:61" x14ac:dyDescent="0.3">
      <c r="A132" t="s">
        <v>316</v>
      </c>
      <c r="B132" t="s">
        <v>317</v>
      </c>
      <c r="C132" t="s">
        <v>610</v>
      </c>
      <c r="D132" t="s">
        <v>611</v>
      </c>
      <c r="E132">
        <v>2120896</v>
      </c>
      <c r="F132">
        <v>2170343</v>
      </c>
      <c r="G132">
        <v>2221122</v>
      </c>
      <c r="H132">
        <v>2273349</v>
      </c>
      <c r="I132">
        <v>2327137</v>
      </c>
      <c r="J132">
        <v>2382594</v>
      </c>
      <c r="K132">
        <v>2439196</v>
      </c>
      <c r="L132">
        <v>2496920</v>
      </c>
      <c r="M132">
        <v>2556852</v>
      </c>
      <c r="N132">
        <v>2620434</v>
      </c>
      <c r="O132">
        <v>2688428</v>
      </c>
      <c r="P132">
        <v>2762265</v>
      </c>
      <c r="Q132">
        <v>2840841</v>
      </c>
      <c r="R132">
        <v>2919287</v>
      </c>
      <c r="S132">
        <v>2990965</v>
      </c>
      <c r="T132">
        <v>3051577</v>
      </c>
      <c r="U132">
        <v>3098973</v>
      </c>
      <c r="V132">
        <v>3135842</v>
      </c>
      <c r="W132">
        <v>3168843</v>
      </c>
      <c r="X132">
        <v>3207328</v>
      </c>
      <c r="Y132">
        <v>3258144</v>
      </c>
      <c r="Z132">
        <v>3323377</v>
      </c>
      <c r="AA132">
        <v>3401242</v>
      </c>
      <c r="AB132">
        <v>3489977</v>
      </c>
      <c r="AC132">
        <v>3586381</v>
      </c>
      <c r="AD132">
        <v>3687898</v>
      </c>
      <c r="AE132">
        <v>3794043</v>
      </c>
      <c r="AF132">
        <v>3905163</v>
      </c>
      <c r="AG132">
        <v>4020295</v>
      </c>
      <c r="AH132">
        <v>4138408</v>
      </c>
      <c r="AI132">
        <v>4258472</v>
      </c>
      <c r="AJ132">
        <v>4380073</v>
      </c>
      <c r="AK132">
        <v>4502363</v>
      </c>
      <c r="AL132">
        <v>4623280</v>
      </c>
      <c r="AM132">
        <v>4740380</v>
      </c>
      <c r="AN132">
        <v>4851923</v>
      </c>
      <c r="AO132">
        <v>4957180</v>
      </c>
      <c r="AP132">
        <v>5056519</v>
      </c>
      <c r="AQ132">
        <v>5150763</v>
      </c>
      <c r="AR132">
        <v>5241284</v>
      </c>
      <c r="AS132">
        <v>5329304</v>
      </c>
      <c r="AT132">
        <v>5414568</v>
      </c>
      <c r="AU132">
        <v>5497273</v>
      </c>
      <c r="AV132">
        <v>5579656</v>
      </c>
      <c r="AW132">
        <v>5664605</v>
      </c>
      <c r="AX132">
        <v>5754026</v>
      </c>
      <c r="AY132">
        <v>5849356</v>
      </c>
      <c r="AZ132">
        <v>5949787</v>
      </c>
      <c r="BA132">
        <v>6052190</v>
      </c>
      <c r="BB132">
        <v>6152036</v>
      </c>
      <c r="BC132">
        <v>6246274</v>
      </c>
      <c r="BD132">
        <v>6333487</v>
      </c>
      <c r="BE132">
        <v>6415169</v>
      </c>
      <c r="BF132">
        <v>6494557</v>
      </c>
      <c r="BG132">
        <v>6576397</v>
      </c>
      <c r="BH132">
        <v>6663967</v>
      </c>
      <c r="BI132">
        <v>6758353</v>
      </c>
    </row>
    <row r="133" spans="1:61" x14ac:dyDescent="0.3">
      <c r="A133" t="s">
        <v>318</v>
      </c>
      <c r="B133" t="s">
        <v>319</v>
      </c>
      <c r="C133" t="s">
        <v>610</v>
      </c>
      <c r="D133" t="s">
        <v>611</v>
      </c>
      <c r="E133">
        <v>1804926</v>
      </c>
      <c r="F133">
        <v>1864605</v>
      </c>
      <c r="G133">
        <v>1925276</v>
      </c>
      <c r="H133">
        <v>1984980</v>
      </c>
      <c r="I133">
        <v>2041207</v>
      </c>
      <c r="J133">
        <v>2092348</v>
      </c>
      <c r="K133">
        <v>2136636</v>
      </c>
      <c r="L133">
        <v>2174845</v>
      </c>
      <c r="M133">
        <v>2210959</v>
      </c>
      <c r="N133">
        <v>2250602</v>
      </c>
      <c r="O133">
        <v>2297389</v>
      </c>
      <c r="P133">
        <v>2353555</v>
      </c>
      <c r="Q133">
        <v>2416735</v>
      </c>
      <c r="R133">
        <v>2480419</v>
      </c>
      <c r="S133">
        <v>2535497</v>
      </c>
      <c r="T133">
        <v>2575690</v>
      </c>
      <c r="U133">
        <v>2598354</v>
      </c>
      <c r="V133">
        <v>2606221</v>
      </c>
      <c r="W133">
        <v>2604865</v>
      </c>
      <c r="X133">
        <v>2602566</v>
      </c>
      <c r="Y133">
        <v>2605293</v>
      </c>
      <c r="Z133">
        <v>2615747</v>
      </c>
      <c r="AA133">
        <v>2632276</v>
      </c>
      <c r="AB133">
        <v>2651292</v>
      </c>
      <c r="AC133">
        <v>2667220</v>
      </c>
      <c r="AD133">
        <v>2676583</v>
      </c>
      <c r="AE133">
        <v>2677280</v>
      </c>
      <c r="AF133">
        <v>2672173</v>
      </c>
      <c r="AG133">
        <v>2668585</v>
      </c>
      <c r="AH133">
        <v>2676605</v>
      </c>
      <c r="AI133">
        <v>2703016</v>
      </c>
      <c r="AJ133">
        <v>2752462</v>
      </c>
      <c r="AK133">
        <v>2821862</v>
      </c>
      <c r="AL133">
        <v>2900854</v>
      </c>
      <c r="AM133">
        <v>2974640</v>
      </c>
      <c r="AN133">
        <v>3033394</v>
      </c>
      <c r="AO133">
        <v>3070960</v>
      </c>
      <c r="AP133">
        <v>3092670</v>
      </c>
      <c r="AQ133">
        <v>3113951</v>
      </c>
      <c r="AR133">
        <v>3156646</v>
      </c>
      <c r="AS133">
        <v>3235366</v>
      </c>
      <c r="AT133">
        <v>3359859</v>
      </c>
      <c r="AU133">
        <v>3522837</v>
      </c>
      <c r="AV133">
        <v>3701464</v>
      </c>
      <c r="AW133">
        <v>3863267</v>
      </c>
      <c r="AX133">
        <v>3986852</v>
      </c>
      <c r="AY133">
        <v>4057350</v>
      </c>
      <c r="AZ133">
        <v>4086466</v>
      </c>
      <c r="BA133">
        <v>4111047</v>
      </c>
      <c r="BB133">
        <v>4183156</v>
      </c>
      <c r="BC133">
        <v>4337141</v>
      </c>
      <c r="BD133">
        <v>4588368</v>
      </c>
      <c r="BE133">
        <v>4916404</v>
      </c>
      <c r="BF133">
        <v>5276102</v>
      </c>
      <c r="BG133">
        <v>5603279</v>
      </c>
      <c r="BH133">
        <v>5851479</v>
      </c>
      <c r="BI133">
        <v>6006668</v>
      </c>
    </row>
    <row r="134" spans="1:61" x14ac:dyDescent="0.3">
      <c r="A134" t="s">
        <v>320</v>
      </c>
      <c r="B134" t="s">
        <v>321</v>
      </c>
      <c r="C134" t="s">
        <v>610</v>
      </c>
      <c r="D134" t="s">
        <v>611</v>
      </c>
      <c r="E134">
        <v>1120313</v>
      </c>
      <c r="F134">
        <v>1144986</v>
      </c>
      <c r="G134">
        <v>1170480</v>
      </c>
      <c r="H134">
        <v>1196890</v>
      </c>
      <c r="I134">
        <v>1224344</v>
      </c>
      <c r="J134">
        <v>1252972</v>
      </c>
      <c r="K134">
        <v>1282814</v>
      </c>
      <c r="L134">
        <v>1313941</v>
      </c>
      <c r="M134">
        <v>1346491</v>
      </c>
      <c r="N134">
        <v>1380637</v>
      </c>
      <c r="O134">
        <v>1416529</v>
      </c>
      <c r="P134">
        <v>1454198</v>
      </c>
      <c r="Q134">
        <v>1493711</v>
      </c>
      <c r="R134">
        <v>1535229</v>
      </c>
      <c r="S134">
        <v>1578952</v>
      </c>
      <c r="T134">
        <v>1625013</v>
      </c>
      <c r="U134">
        <v>1672300</v>
      </c>
      <c r="V134">
        <v>1720489</v>
      </c>
      <c r="W134">
        <v>1771256</v>
      </c>
      <c r="X134">
        <v>1826881</v>
      </c>
      <c r="Y134">
        <v>1888314</v>
      </c>
      <c r="Z134">
        <v>1957456</v>
      </c>
      <c r="AA134">
        <v>2031850</v>
      </c>
      <c r="AB134">
        <v>2102911</v>
      </c>
      <c r="AC134">
        <v>2159089</v>
      </c>
      <c r="AD134">
        <v>2192555</v>
      </c>
      <c r="AE134">
        <v>2201833</v>
      </c>
      <c r="AF134">
        <v>2191023</v>
      </c>
      <c r="AG134">
        <v>2165090</v>
      </c>
      <c r="AH134">
        <v>2131525</v>
      </c>
      <c r="AI134">
        <v>2097232</v>
      </c>
      <c r="AJ134">
        <v>2060267</v>
      </c>
      <c r="AK134">
        <v>2022729</v>
      </c>
      <c r="AL134">
        <v>2000248</v>
      </c>
      <c r="AM134">
        <v>2012885</v>
      </c>
      <c r="AN134">
        <v>2073482</v>
      </c>
      <c r="AO134">
        <v>2191179</v>
      </c>
      <c r="AP134">
        <v>2358469</v>
      </c>
      <c r="AQ134">
        <v>2551062</v>
      </c>
      <c r="AR134">
        <v>2734518</v>
      </c>
      <c r="AS134">
        <v>2884522</v>
      </c>
      <c r="AT134">
        <v>2991132</v>
      </c>
      <c r="AU134">
        <v>3062863</v>
      </c>
      <c r="AV134">
        <v>3116233</v>
      </c>
      <c r="AW134">
        <v>3176414</v>
      </c>
      <c r="AX134">
        <v>3261230</v>
      </c>
      <c r="AY134">
        <v>3375838</v>
      </c>
      <c r="AZ134">
        <v>3512932</v>
      </c>
      <c r="BA134">
        <v>3662993</v>
      </c>
      <c r="BB134">
        <v>3811528</v>
      </c>
      <c r="BC134">
        <v>3948125</v>
      </c>
      <c r="BD134">
        <v>4070167</v>
      </c>
      <c r="BE134">
        <v>4181563</v>
      </c>
      <c r="BF134">
        <v>4286291</v>
      </c>
      <c r="BG134">
        <v>4390737</v>
      </c>
      <c r="BH134">
        <v>4499621</v>
      </c>
      <c r="BI134">
        <v>4613823</v>
      </c>
    </row>
    <row r="135" spans="1:61" x14ac:dyDescent="0.3">
      <c r="A135" t="s">
        <v>322</v>
      </c>
      <c r="B135" t="s">
        <v>323</v>
      </c>
      <c r="C135" t="s">
        <v>610</v>
      </c>
      <c r="D135" t="s">
        <v>611</v>
      </c>
      <c r="E135">
        <v>1448417</v>
      </c>
      <c r="F135">
        <v>1498071</v>
      </c>
      <c r="G135">
        <v>1550813</v>
      </c>
      <c r="H135">
        <v>1607171</v>
      </c>
      <c r="I135">
        <v>1667825</v>
      </c>
      <c r="J135">
        <v>1733306</v>
      </c>
      <c r="K135">
        <v>1803683</v>
      </c>
      <c r="L135">
        <v>1878877</v>
      </c>
      <c r="M135">
        <v>1958914</v>
      </c>
      <c r="N135">
        <v>2043818</v>
      </c>
      <c r="O135">
        <v>2133526</v>
      </c>
      <c r="P135">
        <v>2228146</v>
      </c>
      <c r="Q135">
        <v>2327490</v>
      </c>
      <c r="R135">
        <v>2430755</v>
      </c>
      <c r="S135">
        <v>2536888</v>
      </c>
      <c r="T135">
        <v>2645139</v>
      </c>
      <c r="U135">
        <v>2754696</v>
      </c>
      <c r="V135">
        <v>2865637</v>
      </c>
      <c r="W135">
        <v>2979093</v>
      </c>
      <c r="X135">
        <v>3096729</v>
      </c>
      <c r="Y135">
        <v>3219466</v>
      </c>
      <c r="Z135">
        <v>3347781</v>
      </c>
      <c r="AA135">
        <v>3480454</v>
      </c>
      <c r="AB135">
        <v>3614689</v>
      </c>
      <c r="AC135">
        <v>3746715</v>
      </c>
      <c r="AD135">
        <v>3873781</v>
      </c>
      <c r="AE135">
        <v>3994591</v>
      </c>
      <c r="AF135">
        <v>4109703</v>
      </c>
      <c r="AG135">
        <v>4220418</v>
      </c>
      <c r="AH135">
        <v>4328914</v>
      </c>
      <c r="AI135">
        <v>4436661</v>
      </c>
      <c r="AJ135">
        <v>4544293</v>
      </c>
      <c r="AK135">
        <v>4651004</v>
      </c>
      <c r="AL135">
        <v>4755289</v>
      </c>
      <c r="AM135">
        <v>4855003</v>
      </c>
      <c r="AN135">
        <v>4948798</v>
      </c>
      <c r="AO135">
        <v>5035884</v>
      </c>
      <c r="AP135">
        <v>5117269</v>
      </c>
      <c r="AQ135">
        <v>5195502</v>
      </c>
      <c r="AR135">
        <v>5274163</v>
      </c>
      <c r="AS135">
        <v>5355751</v>
      </c>
      <c r="AT135">
        <v>5440566</v>
      </c>
      <c r="AU135">
        <v>5527515</v>
      </c>
      <c r="AV135">
        <v>5615952</v>
      </c>
      <c r="AW135">
        <v>5704759</v>
      </c>
      <c r="AX135">
        <v>5792688</v>
      </c>
      <c r="AY135">
        <v>5881435</v>
      </c>
      <c r="AZ135">
        <v>5970362</v>
      </c>
      <c r="BA135">
        <v>6053078</v>
      </c>
      <c r="BB135">
        <v>6121053</v>
      </c>
      <c r="BC135">
        <v>6169140</v>
      </c>
      <c r="BD135">
        <v>6193501</v>
      </c>
      <c r="BE135">
        <v>6198258</v>
      </c>
      <c r="BF135">
        <v>6195970</v>
      </c>
      <c r="BG135">
        <v>6204108</v>
      </c>
      <c r="BH135">
        <v>6234955</v>
      </c>
      <c r="BI135">
        <v>6293253</v>
      </c>
    </row>
    <row r="136" spans="1:61" x14ac:dyDescent="0.3">
      <c r="A136" t="s">
        <v>324</v>
      </c>
      <c r="B136" t="s">
        <v>325</v>
      </c>
      <c r="C136" t="s">
        <v>610</v>
      </c>
      <c r="D136" t="s">
        <v>611</v>
      </c>
      <c r="E136">
        <v>89897</v>
      </c>
      <c r="F136">
        <v>90914</v>
      </c>
      <c r="G136">
        <v>92084</v>
      </c>
      <c r="H136">
        <v>93399</v>
      </c>
      <c r="I136">
        <v>94814</v>
      </c>
      <c r="J136">
        <v>96302</v>
      </c>
      <c r="K136">
        <v>97881</v>
      </c>
      <c r="L136">
        <v>99527</v>
      </c>
      <c r="M136">
        <v>101179</v>
      </c>
      <c r="N136">
        <v>102749</v>
      </c>
      <c r="O136">
        <v>104160</v>
      </c>
      <c r="P136">
        <v>105390</v>
      </c>
      <c r="Q136">
        <v>106455</v>
      </c>
      <c r="R136">
        <v>107466</v>
      </c>
      <c r="S136">
        <v>108532</v>
      </c>
      <c r="T136">
        <v>109769</v>
      </c>
      <c r="U136">
        <v>111208</v>
      </c>
      <c r="V136">
        <v>112831</v>
      </c>
      <c r="W136">
        <v>114546</v>
      </c>
      <c r="X136">
        <v>116290</v>
      </c>
      <c r="Y136">
        <v>117987</v>
      </c>
      <c r="Z136">
        <v>119594</v>
      </c>
      <c r="AA136">
        <v>121154</v>
      </c>
      <c r="AB136">
        <v>122740</v>
      </c>
      <c r="AC136">
        <v>124468</v>
      </c>
      <c r="AD136">
        <v>126418</v>
      </c>
      <c r="AE136">
        <v>128619</v>
      </c>
      <c r="AF136">
        <v>131034</v>
      </c>
      <c r="AG136">
        <v>133533</v>
      </c>
      <c r="AH136">
        <v>135956</v>
      </c>
      <c r="AI136">
        <v>138185</v>
      </c>
      <c r="AJ136">
        <v>140156</v>
      </c>
      <c r="AK136">
        <v>141925</v>
      </c>
      <c r="AL136">
        <v>143565</v>
      </c>
      <c r="AM136">
        <v>145247</v>
      </c>
      <c r="AN136">
        <v>147044</v>
      </c>
      <c r="AO136">
        <v>149004</v>
      </c>
      <c r="AP136">
        <v>151086</v>
      </c>
      <c r="AQ136">
        <v>153183</v>
      </c>
      <c r="AR136">
        <v>155172</v>
      </c>
      <c r="AS136">
        <v>156949</v>
      </c>
      <c r="AT136">
        <v>158464</v>
      </c>
      <c r="AU136">
        <v>159763</v>
      </c>
      <c r="AV136">
        <v>160973</v>
      </c>
      <c r="AW136">
        <v>162251</v>
      </c>
      <c r="AX136">
        <v>163714</v>
      </c>
      <c r="AY136">
        <v>165407</v>
      </c>
      <c r="AZ136">
        <v>167288</v>
      </c>
      <c r="BA136">
        <v>169220</v>
      </c>
      <c r="BB136">
        <v>171022</v>
      </c>
      <c r="BC136">
        <v>172580</v>
      </c>
      <c r="BD136">
        <v>173832</v>
      </c>
      <c r="BE136">
        <v>174835</v>
      </c>
      <c r="BF136">
        <v>175660</v>
      </c>
      <c r="BG136">
        <v>176421</v>
      </c>
      <c r="BH136">
        <v>177206</v>
      </c>
      <c r="BI136">
        <v>178015</v>
      </c>
    </row>
    <row r="137" spans="1:61" x14ac:dyDescent="0.3">
      <c r="A137" t="s">
        <v>326</v>
      </c>
      <c r="B137" t="s">
        <v>327</v>
      </c>
      <c r="C137" t="s">
        <v>610</v>
      </c>
      <c r="D137" t="s">
        <v>611</v>
      </c>
      <c r="E137">
        <v>220434162</v>
      </c>
      <c r="F137">
        <v>226564269</v>
      </c>
      <c r="G137">
        <v>232898623</v>
      </c>
      <c r="H137">
        <v>239400168</v>
      </c>
      <c r="I137">
        <v>246016868</v>
      </c>
      <c r="J137">
        <v>252710810</v>
      </c>
      <c r="K137">
        <v>259469769</v>
      </c>
      <c r="L137">
        <v>266297580</v>
      </c>
      <c r="M137">
        <v>273207936</v>
      </c>
      <c r="N137">
        <v>280224095</v>
      </c>
      <c r="O137">
        <v>287360913</v>
      </c>
      <c r="P137">
        <v>294620200</v>
      </c>
      <c r="Q137">
        <v>301984111</v>
      </c>
      <c r="R137">
        <v>309446838</v>
      </c>
      <c r="S137">
        <v>316987705</v>
      </c>
      <c r="T137">
        <v>324590353</v>
      </c>
      <c r="U137">
        <v>332247634</v>
      </c>
      <c r="V137">
        <v>339956216</v>
      </c>
      <c r="W137">
        <v>347735376</v>
      </c>
      <c r="X137">
        <v>355592928</v>
      </c>
      <c r="Y137">
        <v>363540795</v>
      </c>
      <c r="Z137">
        <v>371579141</v>
      </c>
      <c r="AA137">
        <v>379699615</v>
      </c>
      <c r="AB137">
        <v>387871825</v>
      </c>
      <c r="AC137">
        <v>396066751</v>
      </c>
      <c r="AD137">
        <v>404253008</v>
      </c>
      <c r="AE137">
        <v>412419260</v>
      </c>
      <c r="AF137">
        <v>420565926</v>
      </c>
      <c r="AG137">
        <v>428704815</v>
      </c>
      <c r="AH137">
        <v>436859090</v>
      </c>
      <c r="AI137">
        <v>445044474</v>
      </c>
      <c r="AJ137">
        <v>453251622</v>
      </c>
      <c r="AK137">
        <v>461466818</v>
      </c>
      <c r="AL137">
        <v>469673464</v>
      </c>
      <c r="AM137">
        <v>477832466</v>
      </c>
      <c r="AN137">
        <v>485913137</v>
      </c>
      <c r="AO137">
        <v>493920486</v>
      </c>
      <c r="AP137">
        <v>501837818</v>
      </c>
      <c r="AQ137">
        <v>509664955</v>
      </c>
      <c r="AR137">
        <v>517324341</v>
      </c>
      <c r="AS137">
        <v>524829248</v>
      </c>
      <c r="AT137">
        <v>532173135</v>
      </c>
      <c r="AU137">
        <v>539373531</v>
      </c>
      <c r="AV137">
        <v>546480559</v>
      </c>
      <c r="AW137">
        <v>553565401</v>
      </c>
      <c r="AX137">
        <v>560677294</v>
      </c>
      <c r="AY137">
        <v>567825874</v>
      </c>
      <c r="AZ137">
        <v>574999132</v>
      </c>
      <c r="BA137">
        <v>582185012</v>
      </c>
      <c r="BB137">
        <v>589352524</v>
      </c>
      <c r="BC137">
        <v>596477846</v>
      </c>
      <c r="BD137">
        <v>603534610</v>
      </c>
      <c r="BE137">
        <v>610545003</v>
      </c>
      <c r="BF137">
        <v>617492351</v>
      </c>
      <c r="BG137">
        <v>624331830</v>
      </c>
      <c r="BH137">
        <v>631058524</v>
      </c>
      <c r="BI137">
        <v>637664490</v>
      </c>
    </row>
    <row r="138" spans="1:61" x14ac:dyDescent="0.3">
      <c r="A138" t="s">
        <v>328</v>
      </c>
      <c r="B138" t="s">
        <v>329</v>
      </c>
      <c r="C138" t="s">
        <v>610</v>
      </c>
      <c r="D138" t="s">
        <v>611</v>
      </c>
      <c r="E138">
        <v>240742196</v>
      </c>
      <c r="F138">
        <v>246406470</v>
      </c>
      <c r="G138">
        <v>252264341</v>
      </c>
      <c r="H138">
        <v>258352723</v>
      </c>
      <c r="I138">
        <v>264721836</v>
      </c>
      <c r="J138">
        <v>271400502</v>
      </c>
      <c r="K138">
        <v>278419926</v>
      </c>
      <c r="L138">
        <v>285751541</v>
      </c>
      <c r="M138">
        <v>293292818</v>
      </c>
      <c r="N138">
        <v>300902584</v>
      </c>
      <c r="O138">
        <v>308486373</v>
      </c>
      <c r="P138">
        <v>316004632</v>
      </c>
      <c r="Q138">
        <v>323506502</v>
      </c>
      <c r="R138">
        <v>331095229</v>
      </c>
      <c r="S138">
        <v>338920295</v>
      </c>
      <c r="T138">
        <v>347093126</v>
      </c>
      <c r="U138">
        <v>355653610</v>
      </c>
      <c r="V138">
        <v>364581154</v>
      </c>
      <c r="W138">
        <v>373854416</v>
      </c>
      <c r="X138">
        <v>383429856</v>
      </c>
      <c r="Y138">
        <v>393279303</v>
      </c>
      <c r="Z138">
        <v>403408681</v>
      </c>
      <c r="AA138">
        <v>413846599</v>
      </c>
      <c r="AB138">
        <v>424613917</v>
      </c>
      <c r="AC138">
        <v>435737690</v>
      </c>
      <c r="AD138">
        <v>447240981</v>
      </c>
      <c r="AE138">
        <v>459115735</v>
      </c>
      <c r="AF138">
        <v>471364938</v>
      </c>
      <c r="AG138">
        <v>484033065</v>
      </c>
      <c r="AH138">
        <v>497176877</v>
      </c>
      <c r="AI138">
        <v>510827576</v>
      </c>
      <c r="AJ138">
        <v>525020368</v>
      </c>
      <c r="AK138">
        <v>539720450</v>
      </c>
      <c r="AL138">
        <v>554804181</v>
      </c>
      <c r="AM138">
        <v>570101958</v>
      </c>
      <c r="AN138">
        <v>585496175</v>
      </c>
      <c r="AO138">
        <v>600926162</v>
      </c>
      <c r="AP138">
        <v>616437048</v>
      </c>
      <c r="AQ138">
        <v>632146821</v>
      </c>
      <c r="AR138">
        <v>648229112</v>
      </c>
      <c r="AS138">
        <v>664804763</v>
      </c>
      <c r="AT138">
        <v>681932226</v>
      </c>
      <c r="AU138">
        <v>699560739</v>
      </c>
      <c r="AV138">
        <v>717572892</v>
      </c>
      <c r="AW138">
        <v>735796583</v>
      </c>
      <c r="AX138">
        <v>754118072</v>
      </c>
      <c r="AY138">
        <v>772488966</v>
      </c>
      <c r="AZ138">
        <v>790978141</v>
      </c>
      <c r="BA138">
        <v>809730997</v>
      </c>
      <c r="BB138">
        <v>828953320</v>
      </c>
      <c r="BC138">
        <v>848791962</v>
      </c>
      <c r="BD138">
        <v>869298106</v>
      </c>
      <c r="BE138">
        <v>890423474</v>
      </c>
      <c r="BF138">
        <v>912093996</v>
      </c>
      <c r="BG138">
        <v>934192321</v>
      </c>
      <c r="BH138">
        <v>956631108</v>
      </c>
      <c r="BI138">
        <v>979387925</v>
      </c>
    </row>
    <row r="139" spans="1:61" x14ac:dyDescent="0.3">
      <c r="A139" t="s">
        <v>330</v>
      </c>
      <c r="B139" t="s">
        <v>331</v>
      </c>
      <c r="C139" t="s">
        <v>610</v>
      </c>
      <c r="D139" t="s">
        <v>611</v>
      </c>
      <c r="E139">
        <v>154670163</v>
      </c>
      <c r="F139">
        <v>158069258</v>
      </c>
      <c r="G139">
        <v>161549718</v>
      </c>
      <c r="H139">
        <v>165151369</v>
      </c>
      <c r="I139">
        <v>168931464</v>
      </c>
      <c r="J139">
        <v>172929952</v>
      </c>
      <c r="K139">
        <v>177159065</v>
      </c>
      <c r="L139">
        <v>181601570</v>
      </c>
      <c r="M139">
        <v>186231925</v>
      </c>
      <c r="N139">
        <v>191011431</v>
      </c>
      <c r="O139">
        <v>195910639</v>
      </c>
      <c r="P139">
        <v>200923157</v>
      </c>
      <c r="Q139">
        <v>206053605</v>
      </c>
      <c r="R139">
        <v>211296083</v>
      </c>
      <c r="S139">
        <v>216646371</v>
      </c>
      <c r="T139">
        <v>222101799</v>
      </c>
      <c r="U139">
        <v>227669815</v>
      </c>
      <c r="V139">
        <v>233352815</v>
      </c>
      <c r="W139">
        <v>239138889</v>
      </c>
      <c r="X139">
        <v>245012264</v>
      </c>
      <c r="Y139">
        <v>250969220</v>
      </c>
      <c r="Z139">
        <v>257008637</v>
      </c>
      <c r="AA139">
        <v>263158391</v>
      </c>
      <c r="AB139">
        <v>269480791</v>
      </c>
      <c r="AC139">
        <v>276057603</v>
      </c>
      <c r="AD139">
        <v>282952714</v>
      </c>
      <c r="AE139">
        <v>290181431</v>
      </c>
      <c r="AF139">
        <v>297743620</v>
      </c>
      <c r="AG139">
        <v>305666480</v>
      </c>
      <c r="AH139">
        <v>313976444</v>
      </c>
      <c r="AI139">
        <v>322686243</v>
      </c>
      <c r="AJ139">
        <v>331828071</v>
      </c>
      <c r="AK139">
        <v>341387303</v>
      </c>
      <c r="AL139">
        <v>351272293</v>
      </c>
      <c r="AM139">
        <v>361356181</v>
      </c>
      <c r="AN139">
        <v>371552946</v>
      </c>
      <c r="AO139">
        <v>381823685</v>
      </c>
      <c r="AP139">
        <v>392209889</v>
      </c>
      <c r="AQ139">
        <v>402805256</v>
      </c>
      <c r="AR139">
        <v>413745647</v>
      </c>
      <c r="AS139">
        <v>425129552</v>
      </c>
      <c r="AT139">
        <v>436993814</v>
      </c>
      <c r="AU139">
        <v>449310184</v>
      </c>
      <c r="AV139">
        <v>462034389</v>
      </c>
      <c r="AW139">
        <v>475094388</v>
      </c>
      <c r="AX139">
        <v>488440913</v>
      </c>
      <c r="AY139">
        <v>502059411</v>
      </c>
      <c r="AZ139">
        <v>515977457</v>
      </c>
      <c r="BA139">
        <v>530237548</v>
      </c>
      <c r="BB139">
        <v>544900284</v>
      </c>
      <c r="BC139">
        <v>560007444</v>
      </c>
      <c r="BD139">
        <v>575572515</v>
      </c>
      <c r="BE139">
        <v>591576162</v>
      </c>
      <c r="BF139">
        <v>607987351</v>
      </c>
      <c r="BG139">
        <v>624759914</v>
      </c>
      <c r="BH139">
        <v>641858608</v>
      </c>
      <c r="BI139">
        <v>659272676</v>
      </c>
    </row>
    <row r="140" spans="1:61" x14ac:dyDescent="0.3">
      <c r="A140" t="s">
        <v>332</v>
      </c>
      <c r="B140" t="s">
        <v>333</v>
      </c>
      <c r="C140" t="s">
        <v>610</v>
      </c>
      <c r="D140" t="s">
        <v>611</v>
      </c>
      <c r="E140">
        <v>16495</v>
      </c>
      <c r="F140">
        <v>16894</v>
      </c>
      <c r="G140">
        <v>17290</v>
      </c>
      <c r="H140">
        <v>17718</v>
      </c>
      <c r="I140">
        <v>18170</v>
      </c>
      <c r="J140">
        <v>18649</v>
      </c>
      <c r="K140">
        <v>19153</v>
      </c>
      <c r="L140">
        <v>19691</v>
      </c>
      <c r="M140">
        <v>20236</v>
      </c>
      <c r="N140">
        <v>20765</v>
      </c>
      <c r="O140">
        <v>21265</v>
      </c>
      <c r="P140">
        <v>21726</v>
      </c>
      <c r="Q140">
        <v>22151</v>
      </c>
      <c r="R140">
        <v>22563</v>
      </c>
      <c r="S140">
        <v>22981</v>
      </c>
      <c r="T140">
        <v>23432</v>
      </c>
      <c r="U140">
        <v>23926</v>
      </c>
      <c r="V140">
        <v>24440</v>
      </c>
      <c r="W140">
        <v>24962</v>
      </c>
      <c r="X140">
        <v>25447</v>
      </c>
      <c r="Y140">
        <v>25866</v>
      </c>
      <c r="Z140">
        <v>26224</v>
      </c>
      <c r="AA140">
        <v>26515</v>
      </c>
      <c r="AB140">
        <v>26765</v>
      </c>
      <c r="AC140">
        <v>27011</v>
      </c>
      <c r="AD140">
        <v>27257</v>
      </c>
      <c r="AE140">
        <v>27524</v>
      </c>
      <c r="AF140">
        <v>27802</v>
      </c>
      <c r="AG140">
        <v>28095</v>
      </c>
      <c r="AH140">
        <v>28407</v>
      </c>
      <c r="AI140">
        <v>28747</v>
      </c>
      <c r="AJ140">
        <v>29108</v>
      </c>
      <c r="AK140">
        <v>29497</v>
      </c>
      <c r="AL140">
        <v>29919</v>
      </c>
      <c r="AM140">
        <v>30365</v>
      </c>
      <c r="AN140">
        <v>30833</v>
      </c>
      <c r="AO140">
        <v>31325</v>
      </c>
      <c r="AP140">
        <v>31838</v>
      </c>
      <c r="AQ140">
        <v>32355</v>
      </c>
      <c r="AR140">
        <v>32842</v>
      </c>
      <c r="AS140">
        <v>33286</v>
      </c>
      <c r="AT140">
        <v>33671</v>
      </c>
      <c r="AU140">
        <v>34018</v>
      </c>
      <c r="AV140">
        <v>34321</v>
      </c>
      <c r="AW140">
        <v>34596</v>
      </c>
      <c r="AX140">
        <v>34852</v>
      </c>
      <c r="AY140">
        <v>35095</v>
      </c>
      <c r="AZ140">
        <v>35322</v>
      </c>
      <c r="BA140">
        <v>35541</v>
      </c>
      <c r="BB140">
        <v>35766</v>
      </c>
      <c r="BC140">
        <v>36003</v>
      </c>
      <c r="BD140">
        <v>36264</v>
      </c>
      <c r="BE140">
        <v>36545</v>
      </c>
      <c r="BF140">
        <v>36834</v>
      </c>
      <c r="BG140">
        <v>37127</v>
      </c>
      <c r="BH140">
        <v>37403</v>
      </c>
      <c r="BI140">
        <v>37666</v>
      </c>
    </row>
    <row r="141" spans="1:61" x14ac:dyDescent="0.3">
      <c r="A141" t="s">
        <v>334</v>
      </c>
      <c r="B141" t="s">
        <v>335</v>
      </c>
      <c r="C141" t="s">
        <v>610</v>
      </c>
      <c r="D141" t="s">
        <v>611</v>
      </c>
      <c r="E141">
        <v>9896000</v>
      </c>
      <c r="F141">
        <v>10168000</v>
      </c>
      <c r="G141">
        <v>10443000</v>
      </c>
      <c r="H141">
        <v>10582000</v>
      </c>
      <c r="I141">
        <v>10903000</v>
      </c>
      <c r="J141">
        <v>11164000</v>
      </c>
      <c r="K141">
        <v>11439000</v>
      </c>
      <c r="L141">
        <v>11703000</v>
      </c>
      <c r="M141">
        <v>11992000</v>
      </c>
      <c r="N141">
        <v>12252000</v>
      </c>
      <c r="O141">
        <v>12514000</v>
      </c>
      <c r="P141">
        <v>12690000</v>
      </c>
      <c r="Q141">
        <v>12861000</v>
      </c>
      <c r="R141">
        <v>13091000</v>
      </c>
      <c r="S141">
        <v>13284000</v>
      </c>
      <c r="T141">
        <v>13496000</v>
      </c>
      <c r="U141">
        <v>13717000</v>
      </c>
      <c r="V141">
        <v>13942000</v>
      </c>
      <c r="W141">
        <v>14190000</v>
      </c>
      <c r="X141">
        <v>14472000</v>
      </c>
      <c r="Y141">
        <v>14747000</v>
      </c>
      <c r="Z141">
        <v>14847000</v>
      </c>
      <c r="AA141">
        <v>15096000</v>
      </c>
      <c r="AB141">
        <v>15339000</v>
      </c>
      <c r="AC141">
        <v>15583000</v>
      </c>
      <c r="AD141">
        <v>15831000</v>
      </c>
      <c r="AE141">
        <v>16083000</v>
      </c>
      <c r="AF141">
        <v>16339000</v>
      </c>
      <c r="AG141">
        <v>16593000</v>
      </c>
      <c r="AH141">
        <v>16841000</v>
      </c>
      <c r="AI141">
        <v>17078000</v>
      </c>
      <c r="AJ141">
        <v>17306000</v>
      </c>
      <c r="AK141">
        <v>17524000</v>
      </c>
      <c r="AL141">
        <v>17728000</v>
      </c>
      <c r="AM141">
        <v>17912000</v>
      </c>
      <c r="AN141">
        <v>18074000</v>
      </c>
      <c r="AO141">
        <v>18210000</v>
      </c>
      <c r="AP141">
        <v>18323000</v>
      </c>
      <c r="AQ141">
        <v>18425000</v>
      </c>
      <c r="AR141">
        <v>18532000</v>
      </c>
      <c r="AS141">
        <v>18655000</v>
      </c>
      <c r="AT141">
        <v>18797000</v>
      </c>
      <c r="AU141">
        <v>18939000</v>
      </c>
      <c r="AV141">
        <v>19083000</v>
      </c>
      <c r="AW141">
        <v>19228000</v>
      </c>
      <c r="AX141">
        <v>19373000</v>
      </c>
      <c r="AY141">
        <v>19520000</v>
      </c>
      <c r="AZ141">
        <v>19668000</v>
      </c>
      <c r="BA141">
        <v>19817000</v>
      </c>
      <c r="BB141">
        <v>19968000</v>
      </c>
      <c r="BC141">
        <v>20119000</v>
      </c>
      <c r="BD141">
        <v>20271000</v>
      </c>
      <c r="BE141">
        <v>20425000</v>
      </c>
      <c r="BF141">
        <v>20585000</v>
      </c>
      <c r="BG141">
        <v>20771000</v>
      </c>
      <c r="BH141">
        <v>20966000</v>
      </c>
      <c r="BI141">
        <v>21203000</v>
      </c>
    </row>
    <row r="142" spans="1:61" x14ac:dyDescent="0.3">
      <c r="A142" t="s">
        <v>336</v>
      </c>
      <c r="B142" t="s">
        <v>337</v>
      </c>
      <c r="C142" t="s">
        <v>610</v>
      </c>
      <c r="D142" t="s">
        <v>611</v>
      </c>
      <c r="E142">
        <v>955530364</v>
      </c>
      <c r="F142">
        <v>977153221</v>
      </c>
      <c r="G142">
        <v>999510311</v>
      </c>
      <c r="H142">
        <v>1022440150</v>
      </c>
      <c r="I142">
        <v>1046222931</v>
      </c>
      <c r="J142">
        <v>1070587525</v>
      </c>
      <c r="K142">
        <v>1095615249</v>
      </c>
      <c r="L142">
        <v>1121291228</v>
      </c>
      <c r="M142">
        <v>1147654767</v>
      </c>
      <c r="N142">
        <v>1174659356</v>
      </c>
      <c r="O142">
        <v>1202337501</v>
      </c>
      <c r="P142">
        <v>1230618932</v>
      </c>
      <c r="Q142">
        <v>1259606757</v>
      </c>
      <c r="R142">
        <v>1289405226</v>
      </c>
      <c r="S142">
        <v>1319989340</v>
      </c>
      <c r="T142">
        <v>1351448578</v>
      </c>
      <c r="U142">
        <v>1383765405</v>
      </c>
      <c r="V142">
        <v>1416926158</v>
      </c>
      <c r="W142">
        <v>1451030951</v>
      </c>
      <c r="X142">
        <v>1486206375</v>
      </c>
      <c r="Y142">
        <v>1522455237</v>
      </c>
      <c r="Z142">
        <v>1559578301</v>
      </c>
      <c r="AA142">
        <v>1597742202</v>
      </c>
      <c r="AB142">
        <v>1636777504</v>
      </c>
      <c r="AC142">
        <v>1676491166</v>
      </c>
      <c r="AD142">
        <v>1716719088</v>
      </c>
      <c r="AE142">
        <v>1757496619</v>
      </c>
      <c r="AF142">
        <v>1798719486</v>
      </c>
      <c r="AG142">
        <v>1840232174</v>
      </c>
      <c r="AH142">
        <v>1881932892</v>
      </c>
      <c r="AI142">
        <v>1925379611</v>
      </c>
      <c r="AJ142">
        <v>1966936363</v>
      </c>
      <c r="AK142">
        <v>2008612913</v>
      </c>
      <c r="AL142">
        <v>2050156017</v>
      </c>
      <c r="AM142">
        <v>2091318647</v>
      </c>
      <c r="AN142">
        <v>2132343002</v>
      </c>
      <c r="AO142">
        <v>2173450913</v>
      </c>
      <c r="AP142">
        <v>2214623596</v>
      </c>
      <c r="AQ142">
        <v>2255687535</v>
      </c>
      <c r="AR142">
        <v>2296629842</v>
      </c>
      <c r="AS142">
        <v>2337778855</v>
      </c>
      <c r="AT142">
        <v>2379053569</v>
      </c>
      <c r="AU142">
        <v>2420369986</v>
      </c>
      <c r="AV142">
        <v>2461865840</v>
      </c>
      <c r="AW142">
        <v>2503542524</v>
      </c>
      <c r="AX142">
        <v>2545319773</v>
      </c>
      <c r="AY142">
        <v>2587214235</v>
      </c>
      <c r="AZ142">
        <v>2629277748</v>
      </c>
      <c r="BA142">
        <v>2671499214</v>
      </c>
      <c r="BB142">
        <v>2713862748</v>
      </c>
      <c r="BC142">
        <v>2756602745</v>
      </c>
      <c r="BD142">
        <v>2799383507</v>
      </c>
      <c r="BE142">
        <v>2841934571</v>
      </c>
      <c r="BF142">
        <v>2884574006</v>
      </c>
      <c r="BG142">
        <v>2927194316</v>
      </c>
      <c r="BH142">
        <v>2970020158</v>
      </c>
      <c r="BI142">
        <v>3012923806</v>
      </c>
    </row>
    <row r="143" spans="1:61" x14ac:dyDescent="0.3">
      <c r="A143" t="s">
        <v>338</v>
      </c>
      <c r="B143" t="s">
        <v>339</v>
      </c>
      <c r="C143" t="s">
        <v>610</v>
      </c>
      <c r="D143" t="s">
        <v>611</v>
      </c>
      <c r="E143">
        <v>2279583870</v>
      </c>
      <c r="F143">
        <v>2309160397</v>
      </c>
      <c r="G143">
        <v>2352010104</v>
      </c>
      <c r="H143">
        <v>2406932278</v>
      </c>
      <c r="I143">
        <v>2462536274</v>
      </c>
      <c r="J143">
        <v>2519876451</v>
      </c>
      <c r="K143">
        <v>2581011300</v>
      </c>
      <c r="L143">
        <v>2642198273</v>
      </c>
      <c r="M143">
        <v>2705175456</v>
      </c>
      <c r="N143">
        <v>2770630717</v>
      </c>
      <c r="O143">
        <v>2837882982</v>
      </c>
      <c r="P143">
        <v>2906559051</v>
      </c>
      <c r="Q143">
        <v>2974385601</v>
      </c>
      <c r="R143">
        <v>3042289951</v>
      </c>
      <c r="S143">
        <v>3109760508</v>
      </c>
      <c r="T143">
        <v>3176021264</v>
      </c>
      <c r="U143">
        <v>3241778539</v>
      </c>
      <c r="V143">
        <v>3307040031</v>
      </c>
      <c r="W143">
        <v>3373447579</v>
      </c>
      <c r="X143">
        <v>3441339408</v>
      </c>
      <c r="Y143">
        <v>3510137270</v>
      </c>
      <c r="Z143">
        <v>3580605849</v>
      </c>
      <c r="AA143">
        <v>3654457786</v>
      </c>
      <c r="AB143">
        <v>3729407841</v>
      </c>
      <c r="AC143">
        <v>3804450531</v>
      </c>
      <c r="AD143">
        <v>3881091898</v>
      </c>
      <c r="AE143">
        <v>3960113275</v>
      </c>
      <c r="AF143">
        <v>4041372105</v>
      </c>
      <c r="AG143">
        <v>4123409918</v>
      </c>
      <c r="AH143">
        <v>4205136981</v>
      </c>
      <c r="AI143">
        <v>4287532629</v>
      </c>
      <c r="AJ143">
        <v>4366505939</v>
      </c>
      <c r="AK143">
        <v>4444185609</v>
      </c>
      <c r="AL143">
        <v>4521207585</v>
      </c>
      <c r="AM143">
        <v>4597585266</v>
      </c>
      <c r="AN143">
        <v>4673602296</v>
      </c>
      <c r="AO143">
        <v>4749206716</v>
      </c>
      <c r="AP143">
        <v>4825054508</v>
      </c>
      <c r="AQ143">
        <v>4900128612</v>
      </c>
      <c r="AR143">
        <v>4974237881</v>
      </c>
      <c r="AS143">
        <v>5047578889</v>
      </c>
      <c r="AT143">
        <v>5120003794</v>
      </c>
      <c r="AU143">
        <v>5192002038.8828726</v>
      </c>
      <c r="AV143">
        <v>5264263345.8989267</v>
      </c>
      <c r="AW143">
        <v>5336810798.9913721</v>
      </c>
      <c r="AX143">
        <v>5409780630.2439661</v>
      </c>
      <c r="AY143">
        <v>5482900367.4849863</v>
      </c>
      <c r="AZ143">
        <v>5556123156.9909286</v>
      </c>
      <c r="BA143">
        <v>5630111419.2955341</v>
      </c>
      <c r="BB143">
        <v>5705229263.1102009</v>
      </c>
      <c r="BC143">
        <v>5781145005.3622284</v>
      </c>
      <c r="BD143">
        <v>5857844644.3578157</v>
      </c>
      <c r="BE143">
        <v>5935500538.0772333</v>
      </c>
      <c r="BF143">
        <v>6014016343.6100826</v>
      </c>
      <c r="BG143">
        <v>6093019654.7391624</v>
      </c>
      <c r="BH143">
        <v>6172290591.6820297</v>
      </c>
      <c r="BI143">
        <v>6252106157</v>
      </c>
    </row>
    <row r="144" spans="1:61" x14ac:dyDescent="0.3">
      <c r="A144" t="s">
        <v>340</v>
      </c>
      <c r="B144" t="s">
        <v>341</v>
      </c>
      <c r="C144" t="s">
        <v>610</v>
      </c>
      <c r="D144" t="s">
        <v>611</v>
      </c>
      <c r="E144">
        <v>851591</v>
      </c>
      <c r="F144">
        <v>866462</v>
      </c>
      <c r="G144">
        <v>882170</v>
      </c>
      <c r="H144">
        <v>898647</v>
      </c>
      <c r="I144">
        <v>915822</v>
      </c>
      <c r="J144">
        <v>933655</v>
      </c>
      <c r="K144">
        <v>952206</v>
      </c>
      <c r="L144">
        <v>971512</v>
      </c>
      <c r="M144">
        <v>991491</v>
      </c>
      <c r="N144">
        <v>1012015</v>
      </c>
      <c r="O144">
        <v>1033050</v>
      </c>
      <c r="P144">
        <v>1054453</v>
      </c>
      <c r="Q144">
        <v>1076340</v>
      </c>
      <c r="R144">
        <v>1099235</v>
      </c>
      <c r="S144">
        <v>1123855</v>
      </c>
      <c r="T144">
        <v>1150635</v>
      </c>
      <c r="U144">
        <v>1179723</v>
      </c>
      <c r="V144">
        <v>1210799</v>
      </c>
      <c r="W144">
        <v>1243352</v>
      </c>
      <c r="X144">
        <v>1276663</v>
      </c>
      <c r="Y144">
        <v>1310118</v>
      </c>
      <c r="Z144">
        <v>1343690</v>
      </c>
      <c r="AA144">
        <v>1377346</v>
      </c>
      <c r="AB144">
        <v>1410439</v>
      </c>
      <c r="AC144">
        <v>1442212</v>
      </c>
      <c r="AD144">
        <v>1472192</v>
      </c>
      <c r="AE144">
        <v>1499861</v>
      </c>
      <c r="AF144">
        <v>1525460</v>
      </c>
      <c r="AG144">
        <v>1550262</v>
      </c>
      <c r="AH144">
        <v>1576022</v>
      </c>
      <c r="AI144">
        <v>1603938</v>
      </c>
      <c r="AJ144">
        <v>1634517</v>
      </c>
      <c r="AK144">
        <v>1667121</v>
      </c>
      <c r="AL144">
        <v>1700362</v>
      </c>
      <c r="AM144">
        <v>1732257</v>
      </c>
      <c r="AN144">
        <v>1761359</v>
      </c>
      <c r="AO144">
        <v>1787273</v>
      </c>
      <c r="AP144">
        <v>1810453</v>
      </c>
      <c r="AQ144">
        <v>1831298</v>
      </c>
      <c r="AR144">
        <v>1850527</v>
      </c>
      <c r="AS144">
        <v>1868699</v>
      </c>
      <c r="AT144">
        <v>1885955</v>
      </c>
      <c r="AU144">
        <v>1902312</v>
      </c>
      <c r="AV144">
        <v>1918097</v>
      </c>
      <c r="AW144">
        <v>1933728</v>
      </c>
      <c r="AX144">
        <v>1949543</v>
      </c>
      <c r="AY144">
        <v>1965662</v>
      </c>
      <c r="AZ144">
        <v>1982287</v>
      </c>
      <c r="BA144">
        <v>1999930</v>
      </c>
      <c r="BB144">
        <v>2019209</v>
      </c>
      <c r="BC144">
        <v>2040551</v>
      </c>
      <c r="BD144">
        <v>2064166</v>
      </c>
      <c r="BE144">
        <v>2089928</v>
      </c>
      <c r="BF144">
        <v>2117361</v>
      </c>
      <c r="BG144">
        <v>2145785</v>
      </c>
      <c r="BH144">
        <v>2174645</v>
      </c>
      <c r="BI144">
        <v>2203821</v>
      </c>
    </row>
    <row r="145" spans="1:61" x14ac:dyDescent="0.3">
      <c r="A145" t="s">
        <v>342</v>
      </c>
      <c r="B145" t="s">
        <v>343</v>
      </c>
      <c r="C145" t="s">
        <v>610</v>
      </c>
      <c r="D145" t="s">
        <v>611</v>
      </c>
      <c r="E145">
        <v>1099314242</v>
      </c>
      <c r="F145">
        <v>1101437594</v>
      </c>
      <c r="G145">
        <v>1115814176</v>
      </c>
      <c r="H145">
        <v>1141369524</v>
      </c>
      <c r="I145">
        <v>1166686603</v>
      </c>
      <c r="J145">
        <v>1192684380</v>
      </c>
      <c r="K145">
        <v>1221467515</v>
      </c>
      <c r="L145">
        <v>1249422404</v>
      </c>
      <c r="M145">
        <v>1278226894</v>
      </c>
      <c r="N145">
        <v>1308528257</v>
      </c>
      <c r="O145">
        <v>1339564796</v>
      </c>
      <c r="P145">
        <v>1371115219</v>
      </c>
      <c r="Q145">
        <v>1401045511</v>
      </c>
      <c r="R145">
        <v>1430110305</v>
      </c>
      <c r="S145">
        <v>1457744790</v>
      </c>
      <c r="T145">
        <v>1483162765</v>
      </c>
      <c r="U145">
        <v>1507058741</v>
      </c>
      <c r="V145">
        <v>1529402942</v>
      </c>
      <c r="W145">
        <v>1551701372</v>
      </c>
      <c r="X145">
        <v>1574205012</v>
      </c>
      <c r="Y145">
        <v>1596260695</v>
      </c>
      <c r="Z145">
        <v>1618553932</v>
      </c>
      <c r="AA145">
        <v>1643017771</v>
      </c>
      <c r="AB145">
        <v>1667415556</v>
      </c>
      <c r="AC145">
        <v>1690957098</v>
      </c>
      <c r="AD145">
        <v>1715338025</v>
      </c>
      <c r="AE145">
        <v>1741359686</v>
      </c>
      <c r="AF145">
        <v>1768900972</v>
      </c>
      <c r="AG145">
        <v>1796575744</v>
      </c>
      <c r="AH145">
        <v>1823489515</v>
      </c>
      <c r="AI145">
        <v>1848804300</v>
      </c>
      <c r="AJ145">
        <v>1872462246</v>
      </c>
      <c r="AK145">
        <v>1892154493</v>
      </c>
      <c r="AL145">
        <v>1912802703</v>
      </c>
      <c r="AM145">
        <v>1933029510</v>
      </c>
      <c r="AN145">
        <v>1954394231</v>
      </c>
      <c r="AO145">
        <v>1973716477</v>
      </c>
      <c r="AP145">
        <v>1992872162</v>
      </c>
      <c r="AQ145">
        <v>2011383694</v>
      </c>
      <c r="AR145">
        <v>2028688232</v>
      </c>
      <c r="AS145">
        <v>2044405728</v>
      </c>
      <c r="AT145">
        <v>2059351100</v>
      </c>
      <c r="AU145">
        <v>2073373008</v>
      </c>
      <c r="AV145">
        <v>2087062173</v>
      </c>
      <c r="AW145">
        <v>2100672286</v>
      </c>
      <c r="AX145">
        <v>2114381754</v>
      </c>
      <c r="AY145">
        <v>2127904635</v>
      </c>
      <c r="AZ145">
        <v>2141092280</v>
      </c>
      <c r="BA145">
        <v>2154444388</v>
      </c>
      <c r="BB145">
        <v>2168123627</v>
      </c>
      <c r="BC145">
        <v>2181250143</v>
      </c>
      <c r="BD145">
        <v>2194503254</v>
      </c>
      <c r="BE145">
        <v>2208049607</v>
      </c>
      <c r="BF145">
        <v>2221689409</v>
      </c>
      <c r="BG145">
        <v>2235382535</v>
      </c>
      <c r="BH145">
        <v>2248927194</v>
      </c>
      <c r="BI145">
        <v>2262709895</v>
      </c>
    </row>
    <row r="146" spans="1:61" x14ac:dyDescent="0.3">
      <c r="A146" t="s">
        <v>344</v>
      </c>
      <c r="B146" t="s">
        <v>345</v>
      </c>
      <c r="C146" t="s">
        <v>610</v>
      </c>
      <c r="D146" t="s">
        <v>611</v>
      </c>
      <c r="E146">
        <v>2778550</v>
      </c>
      <c r="F146">
        <v>2823550</v>
      </c>
      <c r="G146">
        <v>2863350</v>
      </c>
      <c r="H146">
        <v>2898950</v>
      </c>
      <c r="I146">
        <v>2935200</v>
      </c>
      <c r="J146">
        <v>2971450</v>
      </c>
      <c r="K146">
        <v>3008050</v>
      </c>
      <c r="L146">
        <v>3044400</v>
      </c>
      <c r="M146">
        <v>3078850</v>
      </c>
      <c r="N146">
        <v>3107321</v>
      </c>
      <c r="O146">
        <v>3139689</v>
      </c>
      <c r="P146">
        <v>3179041</v>
      </c>
      <c r="Q146">
        <v>3213622</v>
      </c>
      <c r="R146">
        <v>3244438</v>
      </c>
      <c r="S146">
        <v>3273894</v>
      </c>
      <c r="T146">
        <v>3301652</v>
      </c>
      <c r="U146">
        <v>3328664</v>
      </c>
      <c r="V146">
        <v>3355036</v>
      </c>
      <c r="W146">
        <v>3379514</v>
      </c>
      <c r="X146">
        <v>3397842</v>
      </c>
      <c r="Y146">
        <v>3413202</v>
      </c>
      <c r="Z146">
        <v>3432947</v>
      </c>
      <c r="AA146">
        <v>3457179</v>
      </c>
      <c r="AB146">
        <v>3485192</v>
      </c>
      <c r="AC146">
        <v>3514205</v>
      </c>
      <c r="AD146">
        <v>3544543</v>
      </c>
      <c r="AE146">
        <v>3578914</v>
      </c>
      <c r="AF146">
        <v>3616367</v>
      </c>
      <c r="AG146">
        <v>3655049</v>
      </c>
      <c r="AH146">
        <v>3684255</v>
      </c>
      <c r="AI146">
        <v>3697838</v>
      </c>
      <c r="AJ146">
        <v>3704134</v>
      </c>
      <c r="AK146">
        <v>3700114</v>
      </c>
      <c r="AL146">
        <v>3682613</v>
      </c>
      <c r="AM146">
        <v>3657144</v>
      </c>
      <c r="AN146">
        <v>3629102</v>
      </c>
      <c r="AO146">
        <v>3601613</v>
      </c>
      <c r="AP146">
        <v>3575137</v>
      </c>
      <c r="AQ146">
        <v>3549331</v>
      </c>
      <c r="AR146">
        <v>3524238</v>
      </c>
      <c r="AS146">
        <v>3499536</v>
      </c>
      <c r="AT146">
        <v>3470818</v>
      </c>
      <c r="AU146">
        <v>3443067</v>
      </c>
      <c r="AV146">
        <v>3415213</v>
      </c>
      <c r="AW146">
        <v>3377075</v>
      </c>
      <c r="AX146">
        <v>3322528</v>
      </c>
      <c r="AY146">
        <v>3269909</v>
      </c>
      <c r="AZ146">
        <v>3231294</v>
      </c>
      <c r="BA146">
        <v>3198231</v>
      </c>
      <c r="BB146">
        <v>3162916</v>
      </c>
      <c r="BC146">
        <v>3097282</v>
      </c>
      <c r="BD146">
        <v>3028115</v>
      </c>
      <c r="BE146">
        <v>2987773</v>
      </c>
      <c r="BF146">
        <v>2957689</v>
      </c>
      <c r="BG146">
        <v>2932367</v>
      </c>
      <c r="BH146">
        <v>2904910</v>
      </c>
      <c r="BI146">
        <v>2872298</v>
      </c>
    </row>
    <row r="147" spans="1:61" x14ac:dyDescent="0.3">
      <c r="A147" t="s">
        <v>346</v>
      </c>
      <c r="B147" t="s">
        <v>347</v>
      </c>
      <c r="C147" t="s">
        <v>610</v>
      </c>
      <c r="D147" t="s">
        <v>611</v>
      </c>
      <c r="E147">
        <v>313970</v>
      </c>
      <c r="F147">
        <v>316845</v>
      </c>
      <c r="G147">
        <v>320750</v>
      </c>
      <c r="H147">
        <v>324100</v>
      </c>
      <c r="I147">
        <v>327750</v>
      </c>
      <c r="J147">
        <v>331500</v>
      </c>
      <c r="K147">
        <v>333895</v>
      </c>
      <c r="L147">
        <v>334995</v>
      </c>
      <c r="M147">
        <v>335850</v>
      </c>
      <c r="N147">
        <v>337500</v>
      </c>
      <c r="O147">
        <v>339171</v>
      </c>
      <c r="P147">
        <v>342421</v>
      </c>
      <c r="Q147">
        <v>346600</v>
      </c>
      <c r="R147">
        <v>350450</v>
      </c>
      <c r="S147">
        <v>355050</v>
      </c>
      <c r="T147">
        <v>358950</v>
      </c>
      <c r="U147">
        <v>360731</v>
      </c>
      <c r="V147">
        <v>361358</v>
      </c>
      <c r="W147">
        <v>362007</v>
      </c>
      <c r="X147">
        <v>362856</v>
      </c>
      <c r="Y147">
        <v>364150</v>
      </c>
      <c r="Z147">
        <v>365225</v>
      </c>
      <c r="AA147">
        <v>365525</v>
      </c>
      <c r="AB147">
        <v>365622</v>
      </c>
      <c r="AC147">
        <v>365998</v>
      </c>
      <c r="AD147">
        <v>366706</v>
      </c>
      <c r="AE147">
        <v>368355</v>
      </c>
      <c r="AF147">
        <v>370750</v>
      </c>
      <c r="AG147">
        <v>373450</v>
      </c>
      <c r="AH147">
        <v>377100</v>
      </c>
      <c r="AI147">
        <v>381850</v>
      </c>
      <c r="AJ147">
        <v>387000</v>
      </c>
      <c r="AK147">
        <v>392175</v>
      </c>
      <c r="AL147">
        <v>397475</v>
      </c>
      <c r="AM147">
        <v>402925</v>
      </c>
      <c r="AN147">
        <v>408625</v>
      </c>
      <c r="AO147">
        <v>414225</v>
      </c>
      <c r="AP147">
        <v>419450</v>
      </c>
      <c r="AQ147">
        <v>424700</v>
      </c>
      <c r="AR147">
        <v>430475</v>
      </c>
      <c r="AS147">
        <v>436300</v>
      </c>
      <c r="AT147">
        <v>441525</v>
      </c>
      <c r="AU147">
        <v>446175</v>
      </c>
      <c r="AV147">
        <v>451630</v>
      </c>
      <c r="AW147">
        <v>458095</v>
      </c>
      <c r="AX147">
        <v>465158</v>
      </c>
      <c r="AY147">
        <v>472637</v>
      </c>
      <c r="AZ147">
        <v>479993</v>
      </c>
      <c r="BA147">
        <v>488650</v>
      </c>
      <c r="BB147">
        <v>497783</v>
      </c>
      <c r="BC147">
        <v>506953</v>
      </c>
      <c r="BD147">
        <v>518347</v>
      </c>
      <c r="BE147">
        <v>530946</v>
      </c>
      <c r="BF147">
        <v>543360</v>
      </c>
      <c r="BG147">
        <v>556319</v>
      </c>
      <c r="BH147">
        <v>569604</v>
      </c>
      <c r="BI147">
        <v>582972</v>
      </c>
    </row>
    <row r="148" spans="1:61" x14ac:dyDescent="0.3">
      <c r="A148" t="s">
        <v>348</v>
      </c>
      <c r="B148" t="s">
        <v>349</v>
      </c>
      <c r="C148" t="s">
        <v>610</v>
      </c>
      <c r="D148" t="s">
        <v>611</v>
      </c>
      <c r="E148">
        <v>2120979</v>
      </c>
      <c r="F148">
        <v>2152681</v>
      </c>
      <c r="G148">
        <v>2181586</v>
      </c>
      <c r="H148">
        <v>2210919</v>
      </c>
      <c r="I148">
        <v>2240623</v>
      </c>
      <c r="J148">
        <v>2265919</v>
      </c>
      <c r="K148">
        <v>2283217</v>
      </c>
      <c r="L148">
        <v>2301220</v>
      </c>
      <c r="M148">
        <v>2323619</v>
      </c>
      <c r="N148">
        <v>2343173</v>
      </c>
      <c r="O148">
        <v>2359164</v>
      </c>
      <c r="P148">
        <v>2376389</v>
      </c>
      <c r="Q148">
        <v>2395674</v>
      </c>
      <c r="R148">
        <v>2415819</v>
      </c>
      <c r="S148">
        <v>2437186</v>
      </c>
      <c r="T148">
        <v>2456130</v>
      </c>
      <c r="U148">
        <v>2470989</v>
      </c>
      <c r="V148">
        <v>2485073</v>
      </c>
      <c r="W148">
        <v>2497921</v>
      </c>
      <c r="X148">
        <v>2505953</v>
      </c>
      <c r="Y148">
        <v>2511701</v>
      </c>
      <c r="Z148">
        <v>2519421</v>
      </c>
      <c r="AA148">
        <v>2531080</v>
      </c>
      <c r="AB148">
        <v>2546011</v>
      </c>
      <c r="AC148">
        <v>2562047</v>
      </c>
      <c r="AD148">
        <v>2578873</v>
      </c>
      <c r="AE148">
        <v>2599892</v>
      </c>
      <c r="AF148">
        <v>2626583</v>
      </c>
      <c r="AG148">
        <v>2653434</v>
      </c>
      <c r="AH148">
        <v>2666955</v>
      </c>
      <c r="AI148">
        <v>2663151</v>
      </c>
      <c r="AJ148">
        <v>2650581</v>
      </c>
      <c r="AK148">
        <v>2614338</v>
      </c>
      <c r="AL148">
        <v>2563290</v>
      </c>
      <c r="AM148">
        <v>2520742</v>
      </c>
      <c r="AN148">
        <v>2485056</v>
      </c>
      <c r="AO148">
        <v>2457222</v>
      </c>
      <c r="AP148">
        <v>2432851</v>
      </c>
      <c r="AQ148">
        <v>2410019</v>
      </c>
      <c r="AR148">
        <v>2390482</v>
      </c>
      <c r="AS148">
        <v>2367550</v>
      </c>
      <c r="AT148">
        <v>2337170</v>
      </c>
      <c r="AU148">
        <v>2310173</v>
      </c>
      <c r="AV148">
        <v>2287955</v>
      </c>
      <c r="AW148">
        <v>2263122</v>
      </c>
      <c r="AX148">
        <v>2238799</v>
      </c>
      <c r="AY148">
        <v>2218357</v>
      </c>
      <c r="AZ148">
        <v>2200325</v>
      </c>
      <c r="BA148">
        <v>2177322</v>
      </c>
      <c r="BB148">
        <v>2141669</v>
      </c>
      <c r="BC148">
        <v>2097555</v>
      </c>
      <c r="BD148">
        <v>2059709</v>
      </c>
      <c r="BE148">
        <v>2034319</v>
      </c>
      <c r="BF148">
        <v>2012647</v>
      </c>
      <c r="BG148">
        <v>1993782</v>
      </c>
      <c r="BH148">
        <v>1977527</v>
      </c>
      <c r="BI148">
        <v>1960424</v>
      </c>
    </row>
    <row r="149" spans="1:61" x14ac:dyDescent="0.3">
      <c r="A149" t="s">
        <v>350</v>
      </c>
      <c r="B149" t="s">
        <v>351</v>
      </c>
      <c r="C149" t="s">
        <v>610</v>
      </c>
      <c r="D149" t="s">
        <v>611</v>
      </c>
      <c r="E149">
        <v>167796</v>
      </c>
      <c r="F149">
        <v>170465</v>
      </c>
      <c r="G149">
        <v>176188</v>
      </c>
      <c r="H149">
        <v>184250</v>
      </c>
      <c r="I149">
        <v>193563</v>
      </c>
      <c r="J149">
        <v>203231</v>
      </c>
      <c r="K149">
        <v>213196</v>
      </c>
      <c r="L149">
        <v>223420</v>
      </c>
      <c r="M149">
        <v>233004</v>
      </c>
      <c r="N149">
        <v>240842</v>
      </c>
      <c r="O149">
        <v>246195</v>
      </c>
      <c r="P149">
        <v>248739</v>
      </c>
      <c r="Q149">
        <v>248767</v>
      </c>
      <c r="R149">
        <v>246947</v>
      </c>
      <c r="S149">
        <v>244284</v>
      </c>
      <c r="T149">
        <v>241628</v>
      </c>
      <c r="U149">
        <v>239085</v>
      </c>
      <c r="V149">
        <v>236695</v>
      </c>
      <c r="W149">
        <v>235198</v>
      </c>
      <c r="X149">
        <v>235479</v>
      </c>
      <c r="Y149">
        <v>238118</v>
      </c>
      <c r="Z149">
        <v>243427</v>
      </c>
      <c r="AA149">
        <v>251219</v>
      </c>
      <c r="AB149">
        <v>260997</v>
      </c>
      <c r="AC149">
        <v>271993</v>
      </c>
      <c r="AD149">
        <v>283581</v>
      </c>
      <c r="AE149">
        <v>295677</v>
      </c>
      <c r="AF149">
        <v>308275</v>
      </c>
      <c r="AG149">
        <v>320877</v>
      </c>
      <c r="AH149">
        <v>332901</v>
      </c>
      <c r="AI149">
        <v>343935</v>
      </c>
      <c r="AJ149">
        <v>353764</v>
      </c>
      <c r="AK149">
        <v>362459</v>
      </c>
      <c r="AL149">
        <v>370345</v>
      </c>
      <c r="AM149">
        <v>377960</v>
      </c>
      <c r="AN149">
        <v>385686</v>
      </c>
      <c r="AO149">
        <v>393567</v>
      </c>
      <c r="AP149">
        <v>401564</v>
      </c>
      <c r="AQ149">
        <v>409837</v>
      </c>
      <c r="AR149">
        <v>418604</v>
      </c>
      <c r="AS149">
        <v>427979</v>
      </c>
      <c r="AT149">
        <v>438081</v>
      </c>
      <c r="AU149">
        <v>448896</v>
      </c>
      <c r="AV149">
        <v>460147</v>
      </c>
      <c r="AW149">
        <v>471453</v>
      </c>
      <c r="AX149">
        <v>482559</v>
      </c>
      <c r="AY149">
        <v>493320</v>
      </c>
      <c r="AZ149">
        <v>503823</v>
      </c>
      <c r="BA149">
        <v>514348</v>
      </c>
      <c r="BB149">
        <v>525313</v>
      </c>
      <c r="BC149">
        <v>536969</v>
      </c>
      <c r="BD149">
        <v>549439</v>
      </c>
      <c r="BE149">
        <v>562531</v>
      </c>
      <c r="BF149">
        <v>575841</v>
      </c>
      <c r="BG149">
        <v>588781</v>
      </c>
      <c r="BH149">
        <v>600942</v>
      </c>
      <c r="BI149">
        <v>612167</v>
      </c>
    </row>
    <row r="150" spans="1:61" x14ac:dyDescent="0.3">
      <c r="A150" t="s">
        <v>352</v>
      </c>
      <c r="B150" t="s">
        <v>353</v>
      </c>
      <c r="C150" t="s">
        <v>610</v>
      </c>
      <c r="D150" t="s">
        <v>611</v>
      </c>
      <c r="E150">
        <v>4279</v>
      </c>
      <c r="F150">
        <v>4453</v>
      </c>
      <c r="G150">
        <v>4566</v>
      </c>
      <c r="H150">
        <v>4656</v>
      </c>
      <c r="I150">
        <v>4748</v>
      </c>
      <c r="J150">
        <v>4841</v>
      </c>
      <c r="K150">
        <v>4936</v>
      </c>
      <c r="L150">
        <v>5033</v>
      </c>
      <c r="M150">
        <v>5161</v>
      </c>
      <c r="N150">
        <v>5303</v>
      </c>
      <c r="O150">
        <v>5450</v>
      </c>
      <c r="P150">
        <v>5601</v>
      </c>
      <c r="Q150">
        <v>5756</v>
      </c>
      <c r="R150">
        <v>5915</v>
      </c>
      <c r="S150">
        <v>6078</v>
      </c>
      <c r="T150">
        <v>6291</v>
      </c>
      <c r="U150">
        <v>6530</v>
      </c>
      <c r="V150">
        <v>6778</v>
      </c>
      <c r="W150">
        <v>7035</v>
      </c>
      <c r="X150">
        <v>7303</v>
      </c>
      <c r="Y150">
        <v>7580</v>
      </c>
      <c r="Z150">
        <v>7868</v>
      </c>
      <c r="AA150">
        <v>8670</v>
      </c>
      <c r="AB150">
        <v>10547</v>
      </c>
      <c r="AC150">
        <v>12790</v>
      </c>
      <c r="AD150">
        <v>15392</v>
      </c>
      <c r="AE150">
        <v>18337</v>
      </c>
      <c r="AF150">
        <v>21628</v>
      </c>
      <c r="AG150">
        <v>24873</v>
      </c>
      <c r="AH150">
        <v>27676</v>
      </c>
      <c r="AI150">
        <v>30036</v>
      </c>
      <c r="AJ150">
        <v>31821</v>
      </c>
      <c r="AK150">
        <v>32892</v>
      </c>
      <c r="AL150">
        <v>33238</v>
      </c>
      <c r="AM150">
        <v>33098</v>
      </c>
      <c r="AN150">
        <v>32712</v>
      </c>
      <c r="AO150">
        <v>32102</v>
      </c>
      <c r="AP150">
        <v>31304</v>
      </c>
      <c r="AQ150">
        <v>30358</v>
      </c>
      <c r="AR150">
        <v>29305</v>
      </c>
      <c r="AS150">
        <v>28384</v>
      </c>
      <c r="AT150">
        <v>27782</v>
      </c>
      <c r="AU150">
        <v>27450</v>
      </c>
      <c r="AV150">
        <v>27363</v>
      </c>
      <c r="AW150">
        <v>27514</v>
      </c>
      <c r="AX150">
        <v>27906</v>
      </c>
      <c r="AY150">
        <v>28414</v>
      </c>
      <c r="AZ150">
        <v>28905</v>
      </c>
      <c r="BA150">
        <v>29376</v>
      </c>
      <c r="BB150">
        <v>29820</v>
      </c>
      <c r="BC150">
        <v>30235</v>
      </c>
      <c r="BD150">
        <v>30615</v>
      </c>
      <c r="BE150">
        <v>30959</v>
      </c>
      <c r="BF150">
        <v>31264</v>
      </c>
      <c r="BG150">
        <v>31530</v>
      </c>
      <c r="BH150">
        <v>31754</v>
      </c>
      <c r="BI150">
        <v>31949</v>
      </c>
    </row>
    <row r="151" spans="1:61" x14ac:dyDescent="0.3">
      <c r="A151" t="s">
        <v>354</v>
      </c>
      <c r="B151" t="s">
        <v>355</v>
      </c>
      <c r="C151" t="s">
        <v>610</v>
      </c>
      <c r="D151" t="s">
        <v>611</v>
      </c>
      <c r="E151">
        <v>12328532</v>
      </c>
      <c r="F151">
        <v>12710547</v>
      </c>
      <c r="G151">
        <v>13094818</v>
      </c>
      <c r="H151">
        <v>13478232</v>
      </c>
      <c r="I151">
        <v>13857142</v>
      </c>
      <c r="J151">
        <v>14229044</v>
      </c>
      <c r="K151">
        <v>14593284</v>
      </c>
      <c r="L151">
        <v>14950803</v>
      </c>
      <c r="M151">
        <v>15302947</v>
      </c>
      <c r="N151">
        <v>15651924</v>
      </c>
      <c r="O151">
        <v>16000008</v>
      </c>
      <c r="P151">
        <v>16347198</v>
      </c>
      <c r="Q151">
        <v>16695003</v>
      </c>
      <c r="R151">
        <v>17049165</v>
      </c>
      <c r="S151">
        <v>17416964</v>
      </c>
      <c r="T151">
        <v>17803698</v>
      </c>
      <c r="U151">
        <v>18210754</v>
      </c>
      <c r="V151">
        <v>18636977</v>
      </c>
      <c r="W151">
        <v>19081718</v>
      </c>
      <c r="X151">
        <v>19543347</v>
      </c>
      <c r="Y151">
        <v>20019847</v>
      </c>
      <c r="Z151">
        <v>20511601</v>
      </c>
      <c r="AA151">
        <v>21016818</v>
      </c>
      <c r="AB151">
        <v>21528502</v>
      </c>
      <c r="AC151">
        <v>22037610</v>
      </c>
      <c r="AD151">
        <v>22537376</v>
      </c>
      <c r="AE151">
        <v>23023935</v>
      </c>
      <c r="AF151">
        <v>23497766</v>
      </c>
      <c r="AG151">
        <v>23961820</v>
      </c>
      <c r="AH151">
        <v>24421191</v>
      </c>
      <c r="AI151">
        <v>24879136</v>
      </c>
      <c r="AJ151">
        <v>25336862</v>
      </c>
      <c r="AK151">
        <v>25791494</v>
      </c>
      <c r="AL151">
        <v>26237417</v>
      </c>
      <c r="AM151">
        <v>26667048</v>
      </c>
      <c r="AN151">
        <v>27075232</v>
      </c>
      <c r="AO151">
        <v>27460603</v>
      </c>
      <c r="AP151">
        <v>27825901</v>
      </c>
      <c r="AQ151">
        <v>28175263</v>
      </c>
      <c r="AR151">
        <v>28514798</v>
      </c>
      <c r="AS151">
        <v>28849621</v>
      </c>
      <c r="AT151">
        <v>29181832</v>
      </c>
      <c r="AU151">
        <v>29512368</v>
      </c>
      <c r="AV151">
        <v>29843937</v>
      </c>
      <c r="AW151">
        <v>30179285</v>
      </c>
      <c r="AX151">
        <v>30521070</v>
      </c>
      <c r="AY151">
        <v>30869346</v>
      </c>
      <c r="AZ151">
        <v>31225881</v>
      </c>
      <c r="BA151">
        <v>31596855</v>
      </c>
      <c r="BB151">
        <v>31989897</v>
      </c>
      <c r="BC151">
        <v>32409639</v>
      </c>
      <c r="BD151">
        <v>32858823</v>
      </c>
      <c r="BE151">
        <v>33333789</v>
      </c>
      <c r="BF151">
        <v>33824769</v>
      </c>
      <c r="BG151">
        <v>34318082</v>
      </c>
      <c r="BH151">
        <v>34803322</v>
      </c>
      <c r="BI151">
        <v>35276786</v>
      </c>
    </row>
    <row r="152" spans="1:61" x14ac:dyDescent="0.3">
      <c r="A152" t="s">
        <v>356</v>
      </c>
      <c r="B152" t="s">
        <v>357</v>
      </c>
      <c r="C152" t="s">
        <v>610</v>
      </c>
      <c r="D152" t="s">
        <v>611</v>
      </c>
      <c r="E152">
        <v>22452</v>
      </c>
      <c r="F152">
        <v>22808</v>
      </c>
      <c r="G152">
        <v>23039</v>
      </c>
      <c r="H152">
        <v>23168</v>
      </c>
      <c r="I152">
        <v>23236</v>
      </c>
      <c r="J152">
        <v>23282</v>
      </c>
      <c r="K152">
        <v>23305</v>
      </c>
      <c r="L152">
        <v>23292</v>
      </c>
      <c r="M152">
        <v>23304</v>
      </c>
      <c r="N152">
        <v>23346</v>
      </c>
      <c r="O152">
        <v>23484</v>
      </c>
      <c r="P152">
        <v>23720</v>
      </c>
      <c r="Q152">
        <v>24051</v>
      </c>
      <c r="R152">
        <v>24439</v>
      </c>
      <c r="S152">
        <v>24835</v>
      </c>
      <c r="T152">
        <v>25197</v>
      </c>
      <c r="U152">
        <v>25523</v>
      </c>
      <c r="V152">
        <v>25809</v>
      </c>
      <c r="W152">
        <v>26087</v>
      </c>
      <c r="X152">
        <v>26395</v>
      </c>
      <c r="Y152">
        <v>26745</v>
      </c>
      <c r="Z152">
        <v>27164</v>
      </c>
      <c r="AA152">
        <v>27624</v>
      </c>
      <c r="AB152">
        <v>28095</v>
      </c>
      <c r="AC152">
        <v>28512</v>
      </c>
      <c r="AD152">
        <v>28835</v>
      </c>
      <c r="AE152">
        <v>29041</v>
      </c>
      <c r="AF152">
        <v>29172</v>
      </c>
      <c r="AG152">
        <v>29235</v>
      </c>
      <c r="AH152">
        <v>29312</v>
      </c>
      <c r="AI152">
        <v>29439</v>
      </c>
      <c r="AJ152">
        <v>29624</v>
      </c>
      <c r="AK152">
        <v>29863</v>
      </c>
      <c r="AL152">
        <v>30138</v>
      </c>
      <c r="AM152">
        <v>30427</v>
      </c>
      <c r="AN152">
        <v>30691</v>
      </c>
      <c r="AO152">
        <v>30967</v>
      </c>
      <c r="AP152">
        <v>31251</v>
      </c>
      <c r="AQ152">
        <v>31523</v>
      </c>
      <c r="AR152">
        <v>31800</v>
      </c>
      <c r="AS152">
        <v>32082</v>
      </c>
      <c r="AT152">
        <v>32360</v>
      </c>
      <c r="AU152">
        <v>32629</v>
      </c>
      <c r="AV152">
        <v>32933</v>
      </c>
      <c r="AW152">
        <v>33314</v>
      </c>
      <c r="AX152">
        <v>33793</v>
      </c>
      <c r="AY152">
        <v>34408</v>
      </c>
      <c r="AZ152">
        <v>35111</v>
      </c>
      <c r="BA152">
        <v>35853</v>
      </c>
      <c r="BB152">
        <v>36534</v>
      </c>
      <c r="BC152">
        <v>37094</v>
      </c>
      <c r="BD152">
        <v>37497</v>
      </c>
      <c r="BE152">
        <v>37783</v>
      </c>
      <c r="BF152">
        <v>37971</v>
      </c>
      <c r="BG152">
        <v>38132</v>
      </c>
      <c r="BH152">
        <v>38307</v>
      </c>
      <c r="BI152">
        <v>38499</v>
      </c>
    </row>
    <row r="153" spans="1:61" x14ac:dyDescent="0.3">
      <c r="A153" t="s">
        <v>358</v>
      </c>
      <c r="B153" t="s">
        <v>359</v>
      </c>
      <c r="C153" t="s">
        <v>610</v>
      </c>
      <c r="D153" t="s">
        <v>611</v>
      </c>
      <c r="E153">
        <v>2544000</v>
      </c>
      <c r="F153">
        <v>2605000</v>
      </c>
      <c r="G153">
        <v>2664000</v>
      </c>
      <c r="H153">
        <v>2721000</v>
      </c>
      <c r="I153">
        <v>2774000</v>
      </c>
      <c r="J153">
        <v>2825000</v>
      </c>
      <c r="K153">
        <v>2873000</v>
      </c>
      <c r="L153">
        <v>2918000</v>
      </c>
      <c r="M153">
        <v>2960000</v>
      </c>
      <c r="N153">
        <v>3002000</v>
      </c>
      <c r="O153">
        <v>3044000</v>
      </c>
      <c r="P153">
        <v>3088000</v>
      </c>
      <c r="Q153">
        <v>3131000</v>
      </c>
      <c r="R153">
        <v>3174000</v>
      </c>
      <c r="S153">
        <v>3215000</v>
      </c>
      <c r="T153">
        <v>3251000</v>
      </c>
      <c r="U153">
        <v>3284000</v>
      </c>
      <c r="V153">
        <v>3312000</v>
      </c>
      <c r="W153">
        <v>3339000</v>
      </c>
      <c r="X153">
        <v>3366000</v>
      </c>
      <c r="Y153">
        <v>3396000</v>
      </c>
      <c r="Z153">
        <v>3429000</v>
      </c>
      <c r="AA153">
        <v>3464000</v>
      </c>
      <c r="AB153">
        <v>3500000</v>
      </c>
      <c r="AC153">
        <v>3536000</v>
      </c>
      <c r="AD153">
        <v>3570000</v>
      </c>
      <c r="AE153">
        <v>3602000</v>
      </c>
      <c r="AF153">
        <v>3633000</v>
      </c>
      <c r="AG153">
        <v>3660000</v>
      </c>
      <c r="AH153">
        <v>3681000</v>
      </c>
      <c r="AI153">
        <v>3696000</v>
      </c>
      <c r="AJ153">
        <v>3704000</v>
      </c>
      <c r="AK153">
        <v>3706000</v>
      </c>
      <c r="AL153">
        <v>3701000</v>
      </c>
      <c r="AM153">
        <v>3691000</v>
      </c>
      <c r="AN153">
        <v>3675099</v>
      </c>
      <c r="AO153">
        <v>3667748</v>
      </c>
      <c r="AP153">
        <v>3654208</v>
      </c>
      <c r="AQ153">
        <v>3652732</v>
      </c>
      <c r="AR153">
        <v>3647001</v>
      </c>
      <c r="AS153">
        <v>3639592</v>
      </c>
      <c r="AT153">
        <v>3631462</v>
      </c>
      <c r="AU153">
        <v>3623062</v>
      </c>
      <c r="AV153">
        <v>3612874</v>
      </c>
      <c r="AW153">
        <v>3603945</v>
      </c>
      <c r="AX153">
        <v>3595187</v>
      </c>
      <c r="AY153">
        <v>3585209</v>
      </c>
      <c r="AZ153">
        <v>3576910</v>
      </c>
      <c r="BA153">
        <v>3570108</v>
      </c>
      <c r="BB153">
        <v>3565604</v>
      </c>
      <c r="BC153">
        <v>3562045</v>
      </c>
      <c r="BD153">
        <v>3559986</v>
      </c>
      <c r="BE153">
        <v>3559519</v>
      </c>
      <c r="BF153">
        <v>3558566</v>
      </c>
      <c r="BG153">
        <v>3556397</v>
      </c>
      <c r="BH153">
        <v>3554108</v>
      </c>
      <c r="BI153">
        <v>3552000</v>
      </c>
    </row>
    <row r="154" spans="1:61" x14ac:dyDescent="0.3">
      <c r="A154" t="s">
        <v>360</v>
      </c>
      <c r="B154" t="s">
        <v>361</v>
      </c>
      <c r="C154" t="s">
        <v>610</v>
      </c>
      <c r="D154" t="s">
        <v>611</v>
      </c>
      <c r="E154">
        <v>5099373</v>
      </c>
      <c r="F154">
        <v>5223568</v>
      </c>
      <c r="G154">
        <v>5352503</v>
      </c>
      <c r="H154">
        <v>5486319</v>
      </c>
      <c r="I154">
        <v>5625164</v>
      </c>
      <c r="J154">
        <v>5769218</v>
      </c>
      <c r="K154">
        <v>5918595</v>
      </c>
      <c r="L154">
        <v>6073526</v>
      </c>
      <c r="M154">
        <v>6234465</v>
      </c>
      <c r="N154">
        <v>6401921</v>
      </c>
      <c r="O154">
        <v>6576305</v>
      </c>
      <c r="P154">
        <v>6757850</v>
      </c>
      <c r="Q154">
        <v>6946620</v>
      </c>
      <c r="R154">
        <v>7142627</v>
      </c>
      <c r="S154">
        <v>7345780</v>
      </c>
      <c r="T154">
        <v>7556026</v>
      </c>
      <c r="U154">
        <v>7773449</v>
      </c>
      <c r="V154">
        <v>7998164</v>
      </c>
      <c r="W154">
        <v>8230218</v>
      </c>
      <c r="X154">
        <v>8469672</v>
      </c>
      <c r="Y154">
        <v>8716553</v>
      </c>
      <c r="Z154">
        <v>8971345</v>
      </c>
      <c r="AA154">
        <v>9234129</v>
      </c>
      <c r="AB154">
        <v>9504281</v>
      </c>
      <c r="AC154">
        <v>9780872</v>
      </c>
      <c r="AD154">
        <v>10063495</v>
      </c>
      <c r="AE154">
        <v>10352120</v>
      </c>
      <c r="AF154">
        <v>10647754</v>
      </c>
      <c r="AG154">
        <v>10952395</v>
      </c>
      <c r="AH154">
        <v>11268658</v>
      </c>
      <c r="AI154">
        <v>11598633</v>
      </c>
      <c r="AJ154">
        <v>11942819</v>
      </c>
      <c r="AK154">
        <v>12301336</v>
      </c>
      <c r="AL154">
        <v>12675460</v>
      </c>
      <c r="AM154">
        <v>13066543</v>
      </c>
      <c r="AN154">
        <v>13475400</v>
      </c>
      <c r="AO154">
        <v>13902688</v>
      </c>
      <c r="AP154">
        <v>14347854</v>
      </c>
      <c r="AQ154">
        <v>14808791</v>
      </c>
      <c r="AR154">
        <v>15282521</v>
      </c>
      <c r="AS154">
        <v>15766806</v>
      </c>
      <c r="AT154">
        <v>16260932</v>
      </c>
      <c r="AU154">
        <v>16765117</v>
      </c>
      <c r="AV154">
        <v>17279141</v>
      </c>
      <c r="AW154">
        <v>17802997</v>
      </c>
      <c r="AX154">
        <v>18336724</v>
      </c>
      <c r="AY154">
        <v>18880268</v>
      </c>
      <c r="AZ154">
        <v>19433523</v>
      </c>
      <c r="BA154">
        <v>19996469</v>
      </c>
      <c r="BB154">
        <v>20569121</v>
      </c>
      <c r="BC154">
        <v>21151640</v>
      </c>
      <c r="BD154">
        <v>21743949</v>
      </c>
      <c r="BE154">
        <v>22346573</v>
      </c>
      <c r="BF154">
        <v>22961146</v>
      </c>
      <c r="BG154">
        <v>23589801</v>
      </c>
      <c r="BH154">
        <v>24234088</v>
      </c>
      <c r="BI154">
        <v>24894551</v>
      </c>
    </row>
    <row r="155" spans="1:61" x14ac:dyDescent="0.3">
      <c r="A155" t="s">
        <v>362</v>
      </c>
      <c r="B155" t="s">
        <v>363</v>
      </c>
      <c r="C155" t="s">
        <v>610</v>
      </c>
      <c r="D155" t="s">
        <v>611</v>
      </c>
      <c r="E155">
        <v>89887</v>
      </c>
      <c r="F155">
        <v>92350</v>
      </c>
      <c r="G155">
        <v>94938</v>
      </c>
      <c r="H155">
        <v>97584</v>
      </c>
      <c r="I155">
        <v>100214</v>
      </c>
      <c r="J155">
        <v>102766</v>
      </c>
      <c r="K155">
        <v>105190</v>
      </c>
      <c r="L155">
        <v>107538</v>
      </c>
      <c r="M155">
        <v>109959</v>
      </c>
      <c r="N155">
        <v>112651</v>
      </c>
      <c r="O155">
        <v>115768</v>
      </c>
      <c r="P155">
        <v>119378</v>
      </c>
      <c r="Q155">
        <v>123441</v>
      </c>
      <c r="R155">
        <v>127791</v>
      </c>
      <c r="S155">
        <v>132195</v>
      </c>
      <c r="T155">
        <v>136519</v>
      </c>
      <c r="U155">
        <v>140665</v>
      </c>
      <c r="V155">
        <v>144736</v>
      </c>
      <c r="W155">
        <v>148892</v>
      </c>
      <c r="X155">
        <v>153386</v>
      </c>
      <c r="Y155">
        <v>158385</v>
      </c>
      <c r="Z155">
        <v>163935</v>
      </c>
      <c r="AA155">
        <v>169960</v>
      </c>
      <c r="AB155">
        <v>176356</v>
      </c>
      <c r="AC155">
        <v>182953</v>
      </c>
      <c r="AD155">
        <v>189637</v>
      </c>
      <c r="AE155">
        <v>196357</v>
      </c>
      <c r="AF155">
        <v>203124</v>
      </c>
      <c r="AG155">
        <v>209885</v>
      </c>
      <c r="AH155">
        <v>216595</v>
      </c>
      <c r="AI155">
        <v>218000</v>
      </c>
      <c r="AJ155">
        <v>227000</v>
      </c>
      <c r="AK155">
        <v>234000</v>
      </c>
      <c r="AL155">
        <v>242000</v>
      </c>
      <c r="AM155">
        <v>245000</v>
      </c>
      <c r="AN155">
        <v>255000</v>
      </c>
      <c r="AO155">
        <v>262000</v>
      </c>
      <c r="AP155">
        <v>264000</v>
      </c>
      <c r="AQ155">
        <v>271000</v>
      </c>
      <c r="AR155">
        <v>280000</v>
      </c>
      <c r="AS155">
        <v>286000</v>
      </c>
      <c r="AT155">
        <v>292000</v>
      </c>
      <c r="AU155">
        <v>297000</v>
      </c>
      <c r="AV155">
        <v>304000</v>
      </c>
      <c r="AW155">
        <v>312000</v>
      </c>
      <c r="AX155">
        <v>321000</v>
      </c>
      <c r="AY155">
        <v>333000</v>
      </c>
      <c r="AZ155">
        <v>349000</v>
      </c>
      <c r="BA155">
        <v>362000</v>
      </c>
      <c r="BB155">
        <v>360000</v>
      </c>
      <c r="BC155">
        <v>367000</v>
      </c>
      <c r="BD155">
        <v>377000</v>
      </c>
      <c r="BE155">
        <v>385000</v>
      </c>
      <c r="BF155">
        <v>393000</v>
      </c>
      <c r="BG155">
        <v>401000</v>
      </c>
      <c r="BH155">
        <v>409163</v>
      </c>
      <c r="BI155">
        <v>417492</v>
      </c>
    </row>
    <row r="156" spans="1:61" x14ac:dyDescent="0.3">
      <c r="A156" t="s">
        <v>364</v>
      </c>
      <c r="B156" t="s">
        <v>365</v>
      </c>
      <c r="C156" t="s">
        <v>610</v>
      </c>
      <c r="D156" t="s">
        <v>611</v>
      </c>
      <c r="E156">
        <v>105488678</v>
      </c>
      <c r="F156">
        <v>108374227</v>
      </c>
      <c r="G156">
        <v>111385940</v>
      </c>
      <c r="H156">
        <v>114471415</v>
      </c>
      <c r="I156">
        <v>117671617</v>
      </c>
      <c r="J156">
        <v>120973578</v>
      </c>
      <c r="K156">
        <v>124374455</v>
      </c>
      <c r="L156">
        <v>127947266</v>
      </c>
      <c r="M156">
        <v>131566224</v>
      </c>
      <c r="N156">
        <v>135279930</v>
      </c>
      <c r="O156">
        <v>139083819</v>
      </c>
      <c r="P156">
        <v>142950993</v>
      </c>
      <c r="Q156">
        <v>146887303</v>
      </c>
      <c r="R156">
        <v>150999871</v>
      </c>
      <c r="S156">
        <v>155259901</v>
      </c>
      <c r="T156">
        <v>159722643</v>
      </c>
      <c r="U156">
        <v>164407528</v>
      </c>
      <c r="V156">
        <v>169318424</v>
      </c>
      <c r="W156">
        <v>174493349</v>
      </c>
      <c r="X156">
        <v>180000521</v>
      </c>
      <c r="Y156">
        <v>185843847</v>
      </c>
      <c r="Z156">
        <v>192015875</v>
      </c>
      <c r="AA156">
        <v>198499602</v>
      </c>
      <c r="AB156">
        <v>205229901</v>
      </c>
      <c r="AC156">
        <v>212102793</v>
      </c>
      <c r="AD156">
        <v>219095273</v>
      </c>
      <c r="AE156">
        <v>226161475</v>
      </c>
      <c r="AF156">
        <v>233285188</v>
      </c>
      <c r="AG156">
        <v>240367135</v>
      </c>
      <c r="AH156">
        <v>247283550</v>
      </c>
      <c r="AI156">
        <v>255989130</v>
      </c>
      <c r="AJ156">
        <v>262659662</v>
      </c>
      <c r="AK156">
        <v>267020622</v>
      </c>
      <c r="AL156">
        <v>273204804</v>
      </c>
      <c r="AM156">
        <v>279279333</v>
      </c>
      <c r="AN156">
        <v>286917385</v>
      </c>
      <c r="AO156">
        <v>292934005</v>
      </c>
      <c r="AP156">
        <v>298982946</v>
      </c>
      <c r="AQ156">
        <v>305001541</v>
      </c>
      <c r="AR156">
        <v>311053183</v>
      </c>
      <c r="AS156">
        <v>317129227</v>
      </c>
      <c r="AT156">
        <v>323196354</v>
      </c>
      <c r="AU156">
        <v>329289435</v>
      </c>
      <c r="AV156">
        <v>335522845</v>
      </c>
      <c r="AW156">
        <v>342046777</v>
      </c>
      <c r="AX156">
        <v>348956287</v>
      </c>
      <c r="AY156">
        <v>356287693</v>
      </c>
      <c r="AZ156">
        <v>363996317</v>
      </c>
      <c r="BA156">
        <v>371999662</v>
      </c>
      <c r="BB156">
        <v>380192587</v>
      </c>
      <c r="BC156">
        <v>388376106</v>
      </c>
      <c r="BD156">
        <v>396573248</v>
      </c>
      <c r="BE156">
        <v>404782447</v>
      </c>
      <c r="BF156">
        <v>412950407</v>
      </c>
      <c r="BG156">
        <v>421022841</v>
      </c>
      <c r="BH156">
        <v>428961724</v>
      </c>
      <c r="BI156">
        <v>436720722</v>
      </c>
    </row>
    <row r="157" spans="1:61" x14ac:dyDescent="0.3">
      <c r="A157" t="s">
        <v>366</v>
      </c>
      <c r="B157" t="s">
        <v>367</v>
      </c>
      <c r="C157" t="s">
        <v>610</v>
      </c>
      <c r="D157" t="s">
        <v>611</v>
      </c>
      <c r="E157">
        <v>38174112</v>
      </c>
      <c r="F157">
        <v>39394126</v>
      </c>
      <c r="G157">
        <v>40649588</v>
      </c>
      <c r="H157">
        <v>41939880</v>
      </c>
      <c r="I157">
        <v>43264272</v>
      </c>
      <c r="J157">
        <v>44623043</v>
      </c>
      <c r="K157">
        <v>46011038</v>
      </c>
      <c r="L157">
        <v>47429812</v>
      </c>
      <c r="M157">
        <v>48894019</v>
      </c>
      <c r="N157">
        <v>50423481</v>
      </c>
      <c r="O157">
        <v>52029861</v>
      </c>
      <c r="P157">
        <v>53718724</v>
      </c>
      <c r="Q157">
        <v>55478151</v>
      </c>
      <c r="R157">
        <v>57280587</v>
      </c>
      <c r="S157">
        <v>59088193</v>
      </c>
      <c r="T157">
        <v>60872399</v>
      </c>
      <c r="U157">
        <v>62623763</v>
      </c>
      <c r="V157">
        <v>64345884</v>
      </c>
      <c r="W157">
        <v>66039488</v>
      </c>
      <c r="X157">
        <v>67709689</v>
      </c>
      <c r="Y157">
        <v>69360871</v>
      </c>
      <c r="Z157">
        <v>70992195</v>
      </c>
      <c r="AA157">
        <v>72602533</v>
      </c>
      <c r="AB157">
        <v>74196548</v>
      </c>
      <c r="AC157">
        <v>75780605</v>
      </c>
      <c r="AD157">
        <v>77360707</v>
      </c>
      <c r="AE157">
        <v>78934125</v>
      </c>
      <c r="AF157">
        <v>80503052</v>
      </c>
      <c r="AG157">
        <v>82083919</v>
      </c>
      <c r="AH157">
        <v>83697891</v>
      </c>
      <c r="AI157">
        <v>85357874</v>
      </c>
      <c r="AJ157">
        <v>87071512</v>
      </c>
      <c r="AK157">
        <v>88828310</v>
      </c>
      <c r="AL157">
        <v>90600453</v>
      </c>
      <c r="AM157">
        <v>92349147</v>
      </c>
      <c r="AN157">
        <v>94045579</v>
      </c>
      <c r="AO157">
        <v>95687452</v>
      </c>
      <c r="AP157">
        <v>97281739</v>
      </c>
      <c r="AQ157">
        <v>98821456</v>
      </c>
      <c r="AR157">
        <v>100300579</v>
      </c>
      <c r="AS157">
        <v>101719673</v>
      </c>
      <c r="AT157">
        <v>103067068</v>
      </c>
      <c r="AU157">
        <v>104355608</v>
      </c>
      <c r="AV157">
        <v>105640453</v>
      </c>
      <c r="AW157">
        <v>106995583</v>
      </c>
      <c r="AX157">
        <v>108472228</v>
      </c>
      <c r="AY157">
        <v>110092378</v>
      </c>
      <c r="AZ157">
        <v>111836346</v>
      </c>
      <c r="BA157">
        <v>113661809</v>
      </c>
      <c r="BB157">
        <v>115505228</v>
      </c>
      <c r="BC157">
        <v>117318941</v>
      </c>
      <c r="BD157">
        <v>119090017</v>
      </c>
      <c r="BE157">
        <v>120828307</v>
      </c>
      <c r="BF157">
        <v>122535969</v>
      </c>
      <c r="BG157">
        <v>124221600</v>
      </c>
      <c r="BH157">
        <v>125890949</v>
      </c>
      <c r="BI157">
        <v>127540423</v>
      </c>
    </row>
    <row r="158" spans="1:61" x14ac:dyDescent="0.3">
      <c r="A158" t="s">
        <v>368</v>
      </c>
      <c r="B158" t="s">
        <v>369</v>
      </c>
      <c r="C158" t="s">
        <v>610</v>
      </c>
      <c r="D158" t="s">
        <v>611</v>
      </c>
      <c r="E158">
        <v>14662</v>
      </c>
      <c r="F158">
        <v>15051</v>
      </c>
      <c r="G158">
        <v>15547</v>
      </c>
      <c r="H158">
        <v>16114</v>
      </c>
      <c r="I158">
        <v>16710</v>
      </c>
      <c r="J158">
        <v>17284</v>
      </c>
      <c r="K158">
        <v>17842</v>
      </c>
      <c r="L158">
        <v>18388</v>
      </c>
      <c r="M158">
        <v>18961</v>
      </c>
      <c r="N158">
        <v>19622</v>
      </c>
      <c r="O158">
        <v>20395</v>
      </c>
      <c r="P158">
        <v>21313</v>
      </c>
      <c r="Q158">
        <v>22341</v>
      </c>
      <c r="R158">
        <v>23439</v>
      </c>
      <c r="S158">
        <v>24531</v>
      </c>
      <c r="T158">
        <v>25576</v>
      </c>
      <c r="U158">
        <v>26552</v>
      </c>
      <c r="V158">
        <v>27470</v>
      </c>
      <c r="W158">
        <v>28405</v>
      </c>
      <c r="X158">
        <v>29418</v>
      </c>
      <c r="Y158">
        <v>30576</v>
      </c>
      <c r="Z158">
        <v>31893</v>
      </c>
      <c r="AA158">
        <v>33330</v>
      </c>
      <c r="AB158">
        <v>34892</v>
      </c>
      <c r="AC158">
        <v>36561</v>
      </c>
      <c r="AD158">
        <v>38333</v>
      </c>
      <c r="AE158">
        <v>40204</v>
      </c>
      <c r="AF158">
        <v>42153</v>
      </c>
      <c r="AG158">
        <v>44063</v>
      </c>
      <c r="AH158">
        <v>45814</v>
      </c>
      <c r="AI158">
        <v>47298</v>
      </c>
      <c r="AJ158">
        <v>48475</v>
      </c>
      <c r="AK158">
        <v>49378</v>
      </c>
      <c r="AL158">
        <v>50048</v>
      </c>
      <c r="AM158">
        <v>50575</v>
      </c>
      <c r="AN158">
        <v>51015</v>
      </c>
      <c r="AO158">
        <v>51401</v>
      </c>
      <c r="AP158">
        <v>51692</v>
      </c>
      <c r="AQ158">
        <v>51925</v>
      </c>
      <c r="AR158">
        <v>52079</v>
      </c>
      <c r="AS158">
        <v>52159</v>
      </c>
      <c r="AT158">
        <v>52183</v>
      </c>
      <c r="AU158">
        <v>52158</v>
      </c>
      <c r="AV158">
        <v>52116</v>
      </c>
      <c r="AW158">
        <v>52074</v>
      </c>
      <c r="AX158">
        <v>52055</v>
      </c>
      <c r="AY158">
        <v>52078</v>
      </c>
      <c r="AZ158">
        <v>52137</v>
      </c>
      <c r="BA158">
        <v>52218</v>
      </c>
      <c r="BB158">
        <v>52320</v>
      </c>
      <c r="BC158">
        <v>52425</v>
      </c>
      <c r="BD158">
        <v>52542</v>
      </c>
      <c r="BE158">
        <v>52663</v>
      </c>
      <c r="BF158">
        <v>52793</v>
      </c>
      <c r="BG158">
        <v>52898</v>
      </c>
      <c r="BH158">
        <v>52994</v>
      </c>
      <c r="BI158">
        <v>53066</v>
      </c>
    </row>
    <row r="159" spans="1:61" x14ac:dyDescent="0.3">
      <c r="A159" t="s">
        <v>370</v>
      </c>
      <c r="B159" t="s">
        <v>371</v>
      </c>
      <c r="C159" t="s">
        <v>610</v>
      </c>
      <c r="D159" t="s">
        <v>611</v>
      </c>
      <c r="E159">
        <v>2124913707</v>
      </c>
      <c r="F159">
        <v>2151091139</v>
      </c>
      <c r="G159">
        <v>2190460386</v>
      </c>
      <c r="H159">
        <v>2241780909</v>
      </c>
      <c r="I159">
        <v>2293604810</v>
      </c>
      <c r="J159">
        <v>2346946499</v>
      </c>
      <c r="K159">
        <v>2403852235</v>
      </c>
      <c r="L159">
        <v>2460596703</v>
      </c>
      <c r="M159">
        <v>2518943531</v>
      </c>
      <c r="N159">
        <v>2579619286</v>
      </c>
      <c r="O159">
        <v>2641972343</v>
      </c>
      <c r="P159">
        <v>2705635894</v>
      </c>
      <c r="Q159">
        <v>2768331996</v>
      </c>
      <c r="R159">
        <v>2830993868</v>
      </c>
      <c r="S159">
        <v>2893114137</v>
      </c>
      <c r="T159">
        <v>2953919465</v>
      </c>
      <c r="U159">
        <v>3014108724</v>
      </c>
      <c r="V159">
        <v>3073687216</v>
      </c>
      <c r="W159">
        <v>3134308690</v>
      </c>
      <c r="X159">
        <v>3196327144</v>
      </c>
      <c r="Y159">
        <v>3259168050</v>
      </c>
      <c r="Z159">
        <v>3323597212</v>
      </c>
      <c r="AA159">
        <v>3391299395</v>
      </c>
      <c r="AB159">
        <v>3459927050</v>
      </c>
      <c r="AC159">
        <v>3528392928</v>
      </c>
      <c r="AD159">
        <v>3598139184</v>
      </c>
      <c r="AE159">
        <v>3669931844</v>
      </c>
      <c r="AF159">
        <v>3743628485</v>
      </c>
      <c r="AG159">
        <v>3817743438</v>
      </c>
      <c r="AH159">
        <v>3891160537</v>
      </c>
      <c r="AI159">
        <v>3964846386</v>
      </c>
      <c r="AJ159">
        <v>4034677868</v>
      </c>
      <c r="AK159">
        <v>4102798306</v>
      </c>
      <c r="AL159">
        <v>4169935292</v>
      </c>
      <c r="AM159">
        <v>4236229085</v>
      </c>
      <c r="AN159">
        <v>4302049350</v>
      </c>
      <c r="AO159">
        <v>4367383031</v>
      </c>
      <c r="AP159">
        <v>4432844619</v>
      </c>
      <c r="AQ159">
        <v>4497323356</v>
      </c>
      <c r="AR159">
        <v>4560492234</v>
      </c>
      <c r="AS159">
        <v>4622449337</v>
      </c>
      <c r="AT159">
        <v>4683009980</v>
      </c>
      <c r="AU159">
        <v>4742691854.8828726</v>
      </c>
      <c r="AV159">
        <v>4802228956.8989267</v>
      </c>
      <c r="AW159">
        <v>4861716410.9913721</v>
      </c>
      <c r="AX159">
        <v>4921339717.2439661</v>
      </c>
      <c r="AY159">
        <v>4980840956.4849863</v>
      </c>
      <c r="AZ159">
        <v>5040145699.9909286</v>
      </c>
      <c r="BA159">
        <v>5099873871.2955341</v>
      </c>
      <c r="BB159">
        <v>5160328979.1102009</v>
      </c>
      <c r="BC159">
        <v>5221137561.3622274</v>
      </c>
      <c r="BD159">
        <v>5282272129.3578157</v>
      </c>
      <c r="BE159">
        <v>5343924376.0772333</v>
      </c>
      <c r="BF159">
        <v>5406028992.6100826</v>
      </c>
      <c r="BG159">
        <v>5468259740.7391624</v>
      </c>
      <c r="BH159">
        <v>5530431983.6820297</v>
      </c>
      <c r="BI159">
        <v>5592833481</v>
      </c>
    </row>
    <row r="160" spans="1:61" x14ac:dyDescent="0.3">
      <c r="A160" t="s">
        <v>372</v>
      </c>
      <c r="B160" t="s">
        <v>373</v>
      </c>
      <c r="C160" t="s">
        <v>610</v>
      </c>
      <c r="D160" t="s">
        <v>611</v>
      </c>
      <c r="E160">
        <v>1488667</v>
      </c>
      <c r="F160">
        <v>1507654</v>
      </c>
      <c r="G160">
        <v>1527111</v>
      </c>
      <c r="H160">
        <v>1547450</v>
      </c>
      <c r="I160">
        <v>1569141</v>
      </c>
      <c r="J160">
        <v>1592432</v>
      </c>
      <c r="K160">
        <v>1617794</v>
      </c>
      <c r="L160">
        <v>1644943</v>
      </c>
      <c r="M160">
        <v>1672399</v>
      </c>
      <c r="N160">
        <v>1698143</v>
      </c>
      <c r="O160">
        <v>1720800</v>
      </c>
      <c r="P160">
        <v>1739521</v>
      </c>
      <c r="Q160">
        <v>1754956</v>
      </c>
      <c r="R160">
        <v>1768992</v>
      </c>
      <c r="S160">
        <v>1784398</v>
      </c>
      <c r="T160">
        <v>1803010</v>
      </c>
      <c r="U160">
        <v>1825552</v>
      </c>
      <c r="V160">
        <v>1851069</v>
      </c>
      <c r="W160">
        <v>1877688</v>
      </c>
      <c r="X160">
        <v>1902719</v>
      </c>
      <c r="Y160">
        <v>1924197</v>
      </c>
      <c r="Z160">
        <v>1941530</v>
      </c>
      <c r="AA160">
        <v>1955243</v>
      </c>
      <c r="AB160">
        <v>1965895</v>
      </c>
      <c r="AC160">
        <v>1974415</v>
      </c>
      <c r="AD160">
        <v>1981534</v>
      </c>
      <c r="AE160">
        <v>1987538</v>
      </c>
      <c r="AF160">
        <v>1992274</v>
      </c>
      <c r="AG160">
        <v>1995513</v>
      </c>
      <c r="AH160">
        <v>1996870</v>
      </c>
      <c r="AI160">
        <v>1996228</v>
      </c>
      <c r="AJ160">
        <v>1993302</v>
      </c>
      <c r="AK160">
        <v>1988659</v>
      </c>
      <c r="AL160">
        <v>1984028</v>
      </c>
      <c r="AM160">
        <v>1981703</v>
      </c>
      <c r="AN160">
        <v>1983252</v>
      </c>
      <c r="AO160">
        <v>1989443</v>
      </c>
      <c r="AP160">
        <v>1999599</v>
      </c>
      <c r="AQ160">
        <v>2012057</v>
      </c>
      <c r="AR160">
        <v>2024394</v>
      </c>
      <c r="AS160">
        <v>2034819</v>
      </c>
      <c r="AT160">
        <v>2042842</v>
      </c>
      <c r="AU160">
        <v>2048928</v>
      </c>
      <c r="AV160">
        <v>2053426</v>
      </c>
      <c r="AW160">
        <v>2057047</v>
      </c>
      <c r="AX160">
        <v>2060272</v>
      </c>
      <c r="AY160">
        <v>2063145</v>
      </c>
      <c r="AZ160">
        <v>2065458</v>
      </c>
      <c r="BA160">
        <v>2067378</v>
      </c>
      <c r="BB160">
        <v>2069093</v>
      </c>
      <c r="BC160">
        <v>2070739</v>
      </c>
      <c r="BD160">
        <v>2072383</v>
      </c>
      <c r="BE160">
        <v>2074036</v>
      </c>
      <c r="BF160">
        <v>2075739</v>
      </c>
      <c r="BG160">
        <v>2077495</v>
      </c>
      <c r="BH160">
        <v>2079308</v>
      </c>
      <c r="BI160">
        <v>2081206</v>
      </c>
    </row>
    <row r="161" spans="1:61" x14ac:dyDescent="0.3">
      <c r="A161" t="s">
        <v>374</v>
      </c>
      <c r="B161" t="s">
        <v>375</v>
      </c>
      <c r="C161" t="s">
        <v>610</v>
      </c>
      <c r="D161" t="s">
        <v>611</v>
      </c>
      <c r="E161">
        <v>5263733</v>
      </c>
      <c r="F161">
        <v>5322266</v>
      </c>
      <c r="G161">
        <v>5381368</v>
      </c>
      <c r="H161">
        <v>5441613</v>
      </c>
      <c r="I161">
        <v>5503752</v>
      </c>
      <c r="J161">
        <v>5568484</v>
      </c>
      <c r="K161">
        <v>5635859</v>
      </c>
      <c r="L161">
        <v>5706199</v>
      </c>
      <c r="M161">
        <v>5780835</v>
      </c>
      <c r="N161">
        <v>5861412</v>
      </c>
      <c r="O161">
        <v>5949045</v>
      </c>
      <c r="P161">
        <v>6044530</v>
      </c>
      <c r="Q161">
        <v>6147458</v>
      </c>
      <c r="R161">
        <v>6256187</v>
      </c>
      <c r="S161">
        <v>6368348</v>
      </c>
      <c r="T161">
        <v>6482278</v>
      </c>
      <c r="U161">
        <v>6596773</v>
      </c>
      <c r="V161">
        <v>6712401</v>
      </c>
      <c r="W161">
        <v>6831295</v>
      </c>
      <c r="X161">
        <v>6956579</v>
      </c>
      <c r="Y161">
        <v>7090126</v>
      </c>
      <c r="Z161">
        <v>7234303</v>
      </c>
      <c r="AA161">
        <v>7387656</v>
      </c>
      <c r="AB161">
        <v>7543743</v>
      </c>
      <c r="AC161">
        <v>7693667</v>
      </c>
      <c r="AD161">
        <v>7831889</v>
      </c>
      <c r="AE161">
        <v>7955164</v>
      </c>
      <c r="AF161">
        <v>8067758</v>
      </c>
      <c r="AG161">
        <v>8180728</v>
      </c>
      <c r="AH161">
        <v>8309531</v>
      </c>
      <c r="AI161">
        <v>8465188</v>
      </c>
      <c r="AJ161">
        <v>8652514</v>
      </c>
      <c r="AK161">
        <v>8868263</v>
      </c>
      <c r="AL161">
        <v>9105472</v>
      </c>
      <c r="AM161">
        <v>9353385</v>
      </c>
      <c r="AN161">
        <v>9604450</v>
      </c>
      <c r="AO161">
        <v>9856810</v>
      </c>
      <c r="AP161">
        <v>10114094</v>
      </c>
      <c r="AQ161">
        <v>10380835</v>
      </c>
      <c r="AR161">
        <v>10663723</v>
      </c>
      <c r="AS161">
        <v>10967690</v>
      </c>
      <c r="AT161">
        <v>11293258</v>
      </c>
      <c r="AU161">
        <v>11638929</v>
      </c>
      <c r="AV161">
        <v>12005128</v>
      </c>
      <c r="AW161">
        <v>12391906</v>
      </c>
      <c r="AX161">
        <v>12798763</v>
      </c>
      <c r="AY161">
        <v>13227064</v>
      </c>
      <c r="AZ161">
        <v>13675606</v>
      </c>
      <c r="BA161">
        <v>14138216</v>
      </c>
      <c r="BB161">
        <v>14606597</v>
      </c>
      <c r="BC161">
        <v>15075085</v>
      </c>
      <c r="BD161">
        <v>15540989</v>
      </c>
      <c r="BE161">
        <v>16006670</v>
      </c>
      <c r="BF161">
        <v>16477818</v>
      </c>
      <c r="BG161">
        <v>16962846</v>
      </c>
      <c r="BH161">
        <v>17467905</v>
      </c>
      <c r="BI161">
        <v>17994837</v>
      </c>
    </row>
    <row r="162" spans="1:61" x14ac:dyDescent="0.3">
      <c r="A162" t="s">
        <v>376</v>
      </c>
      <c r="B162" t="s">
        <v>377</v>
      </c>
      <c r="C162" t="s">
        <v>610</v>
      </c>
      <c r="D162" t="s">
        <v>611</v>
      </c>
      <c r="E162">
        <v>326550</v>
      </c>
      <c r="F162">
        <v>325250</v>
      </c>
      <c r="G162">
        <v>323900</v>
      </c>
      <c r="H162">
        <v>322550</v>
      </c>
      <c r="I162">
        <v>321250</v>
      </c>
      <c r="J162">
        <v>318800</v>
      </c>
      <c r="K162">
        <v>315200</v>
      </c>
      <c r="L162">
        <v>311550</v>
      </c>
      <c r="M162">
        <v>307900</v>
      </c>
      <c r="N162">
        <v>304300</v>
      </c>
      <c r="O162">
        <v>302650</v>
      </c>
      <c r="P162">
        <v>302700</v>
      </c>
      <c r="Q162">
        <v>302450</v>
      </c>
      <c r="R162">
        <v>302200</v>
      </c>
      <c r="S162">
        <v>301996</v>
      </c>
      <c r="T162">
        <v>304222</v>
      </c>
      <c r="U162">
        <v>305774</v>
      </c>
      <c r="V162">
        <v>306970</v>
      </c>
      <c r="W162">
        <v>310182</v>
      </c>
      <c r="X162">
        <v>313342</v>
      </c>
      <c r="Y162">
        <v>316645</v>
      </c>
      <c r="Z162">
        <v>318982</v>
      </c>
      <c r="AA162">
        <v>325898</v>
      </c>
      <c r="AB162">
        <v>330524</v>
      </c>
      <c r="AC162">
        <v>330593</v>
      </c>
      <c r="AD162">
        <v>336452</v>
      </c>
      <c r="AE162">
        <v>342121</v>
      </c>
      <c r="AF162">
        <v>344485</v>
      </c>
      <c r="AG162">
        <v>347325</v>
      </c>
      <c r="AH162">
        <v>350722</v>
      </c>
      <c r="AI162">
        <v>354170</v>
      </c>
      <c r="AJ162">
        <v>363845</v>
      </c>
      <c r="AK162">
        <v>367618</v>
      </c>
      <c r="AL162">
        <v>371308</v>
      </c>
      <c r="AM162">
        <v>374797</v>
      </c>
      <c r="AN162">
        <v>377419</v>
      </c>
      <c r="AO162">
        <v>379905</v>
      </c>
      <c r="AP162">
        <v>382791</v>
      </c>
      <c r="AQ162">
        <v>385287</v>
      </c>
      <c r="AR162">
        <v>387578</v>
      </c>
      <c r="AS162">
        <v>390087</v>
      </c>
      <c r="AT162">
        <v>393028</v>
      </c>
      <c r="AU162">
        <v>395969</v>
      </c>
      <c r="AV162">
        <v>398582</v>
      </c>
      <c r="AW162">
        <v>401268</v>
      </c>
      <c r="AX162">
        <v>403834</v>
      </c>
      <c r="AY162">
        <v>405308</v>
      </c>
      <c r="AZ162">
        <v>406724</v>
      </c>
      <c r="BA162">
        <v>409379</v>
      </c>
      <c r="BB162">
        <v>412477</v>
      </c>
      <c r="BC162">
        <v>414508</v>
      </c>
      <c r="BD162">
        <v>416268</v>
      </c>
      <c r="BE162">
        <v>419455</v>
      </c>
      <c r="BF162">
        <v>423374</v>
      </c>
      <c r="BG162">
        <v>427364</v>
      </c>
      <c r="BH162">
        <v>431874</v>
      </c>
      <c r="BI162">
        <v>436947</v>
      </c>
    </row>
    <row r="163" spans="1:61" x14ac:dyDescent="0.3">
      <c r="A163" t="s">
        <v>378</v>
      </c>
      <c r="B163" t="s">
        <v>379</v>
      </c>
      <c r="C163" t="s">
        <v>610</v>
      </c>
      <c r="D163" t="s">
        <v>611</v>
      </c>
      <c r="E163">
        <v>20986123</v>
      </c>
      <c r="F163">
        <v>21438025</v>
      </c>
      <c r="G163">
        <v>21898020</v>
      </c>
      <c r="H163">
        <v>22371902</v>
      </c>
      <c r="I163">
        <v>22867741</v>
      </c>
      <c r="J163">
        <v>23391145</v>
      </c>
      <c r="K163">
        <v>23944178</v>
      </c>
      <c r="L163">
        <v>24524548</v>
      </c>
      <c r="M163">
        <v>25128116</v>
      </c>
      <c r="N163">
        <v>25748643</v>
      </c>
      <c r="O163">
        <v>26381431</v>
      </c>
      <c r="P163">
        <v>27024985</v>
      </c>
      <c r="Q163">
        <v>27680144</v>
      </c>
      <c r="R163">
        <v>28347341</v>
      </c>
      <c r="S163">
        <v>29027734</v>
      </c>
      <c r="T163">
        <v>29721967</v>
      </c>
      <c r="U163">
        <v>30428034</v>
      </c>
      <c r="V163">
        <v>31144324</v>
      </c>
      <c r="W163">
        <v>31872230</v>
      </c>
      <c r="X163">
        <v>32613888</v>
      </c>
      <c r="Y163">
        <v>33369712</v>
      </c>
      <c r="Z163">
        <v>34139130</v>
      </c>
      <c r="AA163">
        <v>34917895</v>
      </c>
      <c r="AB163">
        <v>35697943</v>
      </c>
      <c r="AC163">
        <v>36468888</v>
      </c>
      <c r="AD163">
        <v>37222296</v>
      </c>
      <c r="AE163">
        <v>37957332</v>
      </c>
      <c r="AF163">
        <v>38673241</v>
      </c>
      <c r="AG163">
        <v>39362142</v>
      </c>
      <c r="AH163">
        <v>40014862</v>
      </c>
      <c r="AI163">
        <v>40626250</v>
      </c>
      <c r="AJ163">
        <v>41190156</v>
      </c>
      <c r="AK163">
        <v>41711465</v>
      </c>
      <c r="AL163">
        <v>42209778</v>
      </c>
      <c r="AM163">
        <v>42712223</v>
      </c>
      <c r="AN163">
        <v>43237792</v>
      </c>
      <c r="AO163">
        <v>43793310</v>
      </c>
      <c r="AP163">
        <v>44371525</v>
      </c>
      <c r="AQ163">
        <v>44959935</v>
      </c>
      <c r="AR163">
        <v>45539435</v>
      </c>
      <c r="AS163">
        <v>46095462</v>
      </c>
      <c r="AT163">
        <v>46627994</v>
      </c>
      <c r="AU163">
        <v>47140220</v>
      </c>
      <c r="AV163">
        <v>47624894</v>
      </c>
      <c r="AW163">
        <v>48073707</v>
      </c>
      <c r="AX163">
        <v>48482614</v>
      </c>
      <c r="AY163">
        <v>48846474</v>
      </c>
      <c r="AZ163">
        <v>49171586</v>
      </c>
      <c r="BA163">
        <v>49479752</v>
      </c>
      <c r="BB163">
        <v>49800690</v>
      </c>
      <c r="BC163">
        <v>50155896</v>
      </c>
      <c r="BD163">
        <v>50553031</v>
      </c>
      <c r="BE163">
        <v>50986514</v>
      </c>
      <c r="BF163">
        <v>51448196</v>
      </c>
      <c r="BG163">
        <v>51924182</v>
      </c>
      <c r="BH163">
        <v>52403669</v>
      </c>
      <c r="BI163">
        <v>52885223</v>
      </c>
    </row>
    <row r="164" spans="1:61" x14ac:dyDescent="0.3">
      <c r="A164" t="s">
        <v>380</v>
      </c>
      <c r="B164" t="s">
        <v>381</v>
      </c>
      <c r="C164" t="s">
        <v>610</v>
      </c>
      <c r="D164" t="s">
        <v>611</v>
      </c>
      <c r="E164">
        <v>97837766</v>
      </c>
      <c r="F164">
        <v>100458479</v>
      </c>
      <c r="G164">
        <v>103147177</v>
      </c>
      <c r="H164">
        <v>105914391</v>
      </c>
      <c r="I164">
        <v>108774858</v>
      </c>
      <c r="J164">
        <v>111738154</v>
      </c>
      <c r="K164">
        <v>114816087</v>
      </c>
      <c r="L164">
        <v>118004103</v>
      </c>
      <c r="M164">
        <v>121276296</v>
      </c>
      <c r="N164">
        <v>124596411</v>
      </c>
      <c r="O164">
        <v>127942543</v>
      </c>
      <c r="P164">
        <v>131309640</v>
      </c>
      <c r="Q164">
        <v>134719523</v>
      </c>
      <c r="R164">
        <v>138211123</v>
      </c>
      <c r="S164">
        <v>141837810</v>
      </c>
      <c r="T164">
        <v>145642454</v>
      </c>
      <c r="U164">
        <v>149628962</v>
      </c>
      <c r="V164">
        <v>153798274</v>
      </c>
      <c r="W164">
        <v>158185098</v>
      </c>
      <c r="X164">
        <v>162829871</v>
      </c>
      <c r="Y164">
        <v>167755859</v>
      </c>
      <c r="Z164">
        <v>172967490</v>
      </c>
      <c r="AA164">
        <v>178440308</v>
      </c>
      <c r="AB164">
        <v>184129812</v>
      </c>
      <c r="AC164">
        <v>189974163</v>
      </c>
      <c r="AD164">
        <v>195917732</v>
      </c>
      <c r="AE164">
        <v>201950420</v>
      </c>
      <c r="AF164">
        <v>208051337</v>
      </c>
      <c r="AG164">
        <v>214140741</v>
      </c>
      <c r="AH164">
        <v>220121789</v>
      </c>
      <c r="AI164">
        <v>227903820</v>
      </c>
      <c r="AJ164">
        <v>233582274</v>
      </c>
      <c r="AK164">
        <v>239062651</v>
      </c>
      <c r="AL164">
        <v>244395451</v>
      </c>
      <c r="AM164">
        <v>249660649</v>
      </c>
      <c r="AN164">
        <v>254918217</v>
      </c>
      <c r="AO164">
        <v>260190124</v>
      </c>
      <c r="AP164">
        <v>265463944</v>
      </c>
      <c r="AQ164">
        <v>270672291</v>
      </c>
      <c r="AR164">
        <v>275840061</v>
      </c>
      <c r="AS164">
        <v>280955290</v>
      </c>
      <c r="AT164">
        <v>286016125</v>
      </c>
      <c r="AU164">
        <v>291051001</v>
      </c>
      <c r="AV164">
        <v>296114536</v>
      </c>
      <c r="AW164">
        <v>301278295</v>
      </c>
      <c r="AX164">
        <v>306595214</v>
      </c>
      <c r="AY164">
        <v>312079307</v>
      </c>
      <c r="AZ164">
        <v>317721161</v>
      </c>
      <c r="BA164">
        <v>323531149</v>
      </c>
      <c r="BB164">
        <v>329488935</v>
      </c>
      <c r="BC164">
        <v>335581557</v>
      </c>
      <c r="BD164">
        <v>341822043</v>
      </c>
      <c r="BE164">
        <v>348195697</v>
      </c>
      <c r="BF164">
        <v>354641044</v>
      </c>
      <c r="BG164">
        <v>361077997</v>
      </c>
      <c r="BH164">
        <v>367449306</v>
      </c>
      <c r="BI164">
        <v>373719055</v>
      </c>
    </row>
    <row r="165" spans="1:61" x14ac:dyDescent="0.3">
      <c r="A165" t="s">
        <v>382</v>
      </c>
      <c r="B165" t="s">
        <v>383</v>
      </c>
      <c r="C165" t="s">
        <v>610</v>
      </c>
      <c r="D165" t="s">
        <v>611</v>
      </c>
      <c r="E165">
        <v>480579</v>
      </c>
      <c r="F165">
        <v>491140</v>
      </c>
      <c r="G165">
        <v>502558</v>
      </c>
      <c r="H165">
        <v>513409</v>
      </c>
      <c r="I165">
        <v>521753</v>
      </c>
      <c r="J165">
        <v>526327</v>
      </c>
      <c r="K165">
        <v>526419</v>
      </c>
      <c r="L165">
        <v>522796</v>
      </c>
      <c r="M165">
        <v>517481</v>
      </c>
      <c r="N165">
        <v>513340</v>
      </c>
      <c r="O165">
        <v>512407</v>
      </c>
      <c r="P165">
        <v>515449</v>
      </c>
      <c r="Q165">
        <v>521785</v>
      </c>
      <c r="R165">
        <v>530220</v>
      </c>
      <c r="S165">
        <v>538902</v>
      </c>
      <c r="T165">
        <v>546487</v>
      </c>
      <c r="U165">
        <v>552562</v>
      </c>
      <c r="V165">
        <v>557576</v>
      </c>
      <c r="W165">
        <v>562065</v>
      </c>
      <c r="X165">
        <v>566888</v>
      </c>
      <c r="Y165">
        <v>572608</v>
      </c>
      <c r="Z165">
        <v>579445</v>
      </c>
      <c r="AA165">
        <v>587001</v>
      </c>
      <c r="AB165">
        <v>594506</v>
      </c>
      <c r="AC165">
        <v>600884</v>
      </c>
      <c r="AD165">
        <v>605398</v>
      </c>
      <c r="AE165">
        <v>607711</v>
      </c>
      <c r="AF165">
        <v>608144</v>
      </c>
      <c r="AG165">
        <v>607413</v>
      </c>
      <c r="AH165">
        <v>606571</v>
      </c>
      <c r="AI165">
        <v>606372</v>
      </c>
      <c r="AJ165">
        <v>607105</v>
      </c>
      <c r="AK165">
        <v>608516</v>
      </c>
      <c r="AL165">
        <v>610170</v>
      </c>
      <c r="AM165">
        <v>611389</v>
      </c>
      <c r="AN165">
        <v>611712</v>
      </c>
      <c r="AO165">
        <v>611003</v>
      </c>
      <c r="AP165">
        <v>609520</v>
      </c>
      <c r="AQ165">
        <v>607662</v>
      </c>
      <c r="AR165">
        <v>606001</v>
      </c>
      <c r="AS165">
        <v>604950</v>
      </c>
      <c r="AT165">
        <v>607389</v>
      </c>
      <c r="AU165">
        <v>609828</v>
      </c>
      <c r="AV165">
        <v>612267</v>
      </c>
      <c r="AW165">
        <v>613353</v>
      </c>
      <c r="AX165">
        <v>614261</v>
      </c>
      <c r="AY165">
        <v>615025</v>
      </c>
      <c r="AZ165">
        <v>615875</v>
      </c>
      <c r="BA165">
        <v>616969</v>
      </c>
      <c r="BB165">
        <v>618294</v>
      </c>
      <c r="BC165">
        <v>619428</v>
      </c>
      <c r="BD165">
        <v>620079</v>
      </c>
      <c r="BE165">
        <v>620601</v>
      </c>
      <c r="BF165">
        <v>621207</v>
      </c>
      <c r="BG165">
        <v>621810</v>
      </c>
      <c r="BH165">
        <v>622159</v>
      </c>
      <c r="BI165">
        <v>622781</v>
      </c>
    </row>
    <row r="166" spans="1:61" x14ac:dyDescent="0.3">
      <c r="A166" t="s">
        <v>384</v>
      </c>
      <c r="B166" t="s">
        <v>385</v>
      </c>
      <c r="C166" t="s">
        <v>610</v>
      </c>
      <c r="D166" t="s">
        <v>611</v>
      </c>
      <c r="E166">
        <v>955505</v>
      </c>
      <c r="F166">
        <v>982178</v>
      </c>
      <c r="G166">
        <v>1011324</v>
      </c>
      <c r="H166">
        <v>1042383</v>
      </c>
      <c r="I166">
        <v>1074514</v>
      </c>
      <c r="J166">
        <v>1107124</v>
      </c>
      <c r="K166">
        <v>1139961</v>
      </c>
      <c r="L166">
        <v>1173191</v>
      </c>
      <c r="M166">
        <v>1207104</v>
      </c>
      <c r="N166">
        <v>1242214</v>
      </c>
      <c r="O166">
        <v>1278825</v>
      </c>
      <c r="P166">
        <v>1317050</v>
      </c>
      <c r="Q166">
        <v>1356670</v>
      </c>
      <c r="R166">
        <v>1397304</v>
      </c>
      <c r="S166">
        <v>1438425</v>
      </c>
      <c r="T166">
        <v>1479651</v>
      </c>
      <c r="U166">
        <v>1520865</v>
      </c>
      <c r="V166">
        <v>1562209</v>
      </c>
      <c r="W166">
        <v>1603906</v>
      </c>
      <c r="X166">
        <v>1646291</v>
      </c>
      <c r="Y166">
        <v>1689622</v>
      </c>
      <c r="Z166">
        <v>1733475</v>
      </c>
      <c r="AA166">
        <v>1777727</v>
      </c>
      <c r="AB166">
        <v>1823216</v>
      </c>
      <c r="AC166">
        <v>1871090</v>
      </c>
      <c r="AD166">
        <v>1921881</v>
      </c>
      <c r="AE166">
        <v>1976309</v>
      </c>
      <c r="AF166">
        <v>2033343</v>
      </c>
      <c r="AG166">
        <v>2089714</v>
      </c>
      <c r="AH166">
        <v>2141008</v>
      </c>
      <c r="AI166">
        <v>2184145</v>
      </c>
      <c r="AJ166">
        <v>2217918</v>
      </c>
      <c r="AK166">
        <v>2243502</v>
      </c>
      <c r="AL166">
        <v>2263200</v>
      </c>
      <c r="AM166">
        <v>2280496</v>
      </c>
      <c r="AN166">
        <v>2298039</v>
      </c>
      <c r="AO166">
        <v>2316567</v>
      </c>
      <c r="AP166">
        <v>2335695</v>
      </c>
      <c r="AQ166">
        <v>2355590</v>
      </c>
      <c r="AR166">
        <v>2376162</v>
      </c>
      <c r="AS166">
        <v>2397436</v>
      </c>
      <c r="AT166">
        <v>2419776</v>
      </c>
      <c r="AU166">
        <v>2443659</v>
      </c>
      <c r="AV166">
        <v>2469286</v>
      </c>
      <c r="AW166">
        <v>2496832</v>
      </c>
      <c r="AX166">
        <v>2526446</v>
      </c>
      <c r="AY166">
        <v>2558012</v>
      </c>
      <c r="AZ166">
        <v>2591670</v>
      </c>
      <c r="BA166">
        <v>2628131</v>
      </c>
      <c r="BB166">
        <v>2668289</v>
      </c>
      <c r="BC166">
        <v>2712650</v>
      </c>
      <c r="BD166">
        <v>2761516</v>
      </c>
      <c r="BE166">
        <v>2814226</v>
      </c>
      <c r="BF166">
        <v>2869107</v>
      </c>
      <c r="BG166">
        <v>2923896</v>
      </c>
      <c r="BH166">
        <v>2976877</v>
      </c>
      <c r="BI166">
        <v>3027398</v>
      </c>
    </row>
    <row r="167" spans="1:61" x14ac:dyDescent="0.3">
      <c r="A167" t="s">
        <v>386</v>
      </c>
      <c r="B167" t="s">
        <v>387</v>
      </c>
      <c r="C167" t="s">
        <v>610</v>
      </c>
      <c r="D167" t="s">
        <v>611</v>
      </c>
      <c r="E167">
        <v>10035</v>
      </c>
      <c r="F167">
        <v>10302</v>
      </c>
      <c r="G167">
        <v>10499</v>
      </c>
      <c r="H167">
        <v>10667</v>
      </c>
      <c r="I167">
        <v>10857</v>
      </c>
      <c r="J167">
        <v>11105</v>
      </c>
      <c r="K167">
        <v>11435</v>
      </c>
      <c r="L167">
        <v>11823</v>
      </c>
      <c r="M167">
        <v>12257</v>
      </c>
      <c r="N167">
        <v>12691</v>
      </c>
      <c r="O167">
        <v>13127</v>
      </c>
      <c r="P167">
        <v>13569</v>
      </c>
      <c r="Q167">
        <v>14040</v>
      </c>
      <c r="R167">
        <v>14492</v>
      </c>
      <c r="S167">
        <v>14859</v>
      </c>
      <c r="T167">
        <v>15117</v>
      </c>
      <c r="U167">
        <v>15234</v>
      </c>
      <c r="V167">
        <v>15251</v>
      </c>
      <c r="W167">
        <v>15372</v>
      </c>
      <c r="X167">
        <v>15862</v>
      </c>
      <c r="Y167">
        <v>16920</v>
      </c>
      <c r="Z167">
        <v>18604</v>
      </c>
      <c r="AA167">
        <v>20856</v>
      </c>
      <c r="AB167">
        <v>23503</v>
      </c>
      <c r="AC167">
        <v>26302</v>
      </c>
      <c r="AD167">
        <v>29092</v>
      </c>
      <c r="AE167">
        <v>31802</v>
      </c>
      <c r="AF167">
        <v>34480</v>
      </c>
      <c r="AG167">
        <v>37134</v>
      </c>
      <c r="AH167">
        <v>39808</v>
      </c>
      <c r="AI167">
        <v>42538</v>
      </c>
      <c r="AJ167">
        <v>45249</v>
      </c>
      <c r="AK167">
        <v>47919</v>
      </c>
      <c r="AL167">
        <v>50602</v>
      </c>
      <c r="AM167">
        <v>53380</v>
      </c>
      <c r="AN167">
        <v>56278</v>
      </c>
      <c r="AO167">
        <v>59364</v>
      </c>
      <c r="AP167">
        <v>62528</v>
      </c>
      <c r="AQ167">
        <v>65474</v>
      </c>
      <c r="AR167">
        <v>67755</v>
      </c>
      <c r="AS167">
        <v>69094</v>
      </c>
      <c r="AT167">
        <v>69388</v>
      </c>
      <c r="AU167">
        <v>68763</v>
      </c>
      <c r="AV167">
        <v>67422</v>
      </c>
      <c r="AW167">
        <v>65663</v>
      </c>
      <c r="AX167">
        <v>63744</v>
      </c>
      <c r="AY167">
        <v>61688</v>
      </c>
      <c r="AZ167">
        <v>59513</v>
      </c>
      <c r="BA167">
        <v>57431</v>
      </c>
      <c r="BB167">
        <v>55674</v>
      </c>
      <c r="BC167">
        <v>54424</v>
      </c>
      <c r="BD167">
        <v>53786</v>
      </c>
      <c r="BE167">
        <v>53718</v>
      </c>
      <c r="BF167">
        <v>54036</v>
      </c>
      <c r="BG167">
        <v>54468</v>
      </c>
      <c r="BH167">
        <v>54816</v>
      </c>
      <c r="BI167">
        <v>55023</v>
      </c>
    </row>
    <row r="168" spans="1:61" x14ac:dyDescent="0.3">
      <c r="A168" t="s">
        <v>388</v>
      </c>
      <c r="B168" t="s">
        <v>389</v>
      </c>
      <c r="C168" t="s">
        <v>610</v>
      </c>
      <c r="D168" t="s">
        <v>611</v>
      </c>
      <c r="E168">
        <v>7388695</v>
      </c>
      <c r="F168">
        <v>7541325</v>
      </c>
      <c r="G168">
        <v>7699139</v>
      </c>
      <c r="H168">
        <v>7862072</v>
      </c>
      <c r="I168">
        <v>8030025</v>
      </c>
      <c r="J168">
        <v>8203076</v>
      </c>
      <c r="K168">
        <v>8381455</v>
      </c>
      <c r="L168">
        <v>8565674</v>
      </c>
      <c r="M168">
        <v>8756481</v>
      </c>
      <c r="N168">
        <v>8954809</v>
      </c>
      <c r="O168">
        <v>9161534</v>
      </c>
      <c r="P168">
        <v>9375144</v>
      </c>
      <c r="Q168">
        <v>9595762</v>
      </c>
      <c r="R168">
        <v>9827580</v>
      </c>
      <c r="S168">
        <v>10076172</v>
      </c>
      <c r="T168">
        <v>10344494</v>
      </c>
      <c r="U168">
        <v>10632932</v>
      </c>
      <c r="V168">
        <v>10936936</v>
      </c>
      <c r="W168">
        <v>11248046</v>
      </c>
      <c r="X168">
        <v>11554979</v>
      </c>
      <c r="Y168">
        <v>11848331</v>
      </c>
      <c r="Z168">
        <v>12133074</v>
      </c>
      <c r="AA168">
        <v>12409243</v>
      </c>
      <c r="AB168">
        <v>12657708</v>
      </c>
      <c r="AC168">
        <v>12853780</v>
      </c>
      <c r="AD168">
        <v>12984405</v>
      </c>
      <c r="AE168">
        <v>13034385</v>
      </c>
      <c r="AF168">
        <v>13020861</v>
      </c>
      <c r="AG168">
        <v>13002553</v>
      </c>
      <c r="AH168">
        <v>13059613</v>
      </c>
      <c r="AI168">
        <v>13247649</v>
      </c>
      <c r="AJ168">
        <v>13591970</v>
      </c>
      <c r="AK168">
        <v>14071231</v>
      </c>
      <c r="AL168">
        <v>14636995</v>
      </c>
      <c r="AM168">
        <v>15217044</v>
      </c>
      <c r="AN168">
        <v>15759132</v>
      </c>
      <c r="AO168">
        <v>16248232</v>
      </c>
      <c r="AP168">
        <v>16701351</v>
      </c>
      <c r="AQ168">
        <v>17136780</v>
      </c>
      <c r="AR168">
        <v>17584869</v>
      </c>
      <c r="AS168">
        <v>18067687</v>
      </c>
      <c r="AT168">
        <v>18588758</v>
      </c>
      <c r="AU168">
        <v>19139658</v>
      </c>
      <c r="AV168">
        <v>19716598</v>
      </c>
      <c r="AW168">
        <v>20312705</v>
      </c>
      <c r="AX168">
        <v>20923070</v>
      </c>
      <c r="AY168">
        <v>21547463</v>
      </c>
      <c r="AZ168">
        <v>22188387</v>
      </c>
      <c r="BA168">
        <v>22846758</v>
      </c>
      <c r="BB168">
        <v>23524063</v>
      </c>
      <c r="BC168">
        <v>24221405</v>
      </c>
      <c r="BD168">
        <v>24939005</v>
      </c>
      <c r="BE168">
        <v>25676606</v>
      </c>
      <c r="BF168">
        <v>26434372</v>
      </c>
      <c r="BG168">
        <v>27212382</v>
      </c>
      <c r="BH168">
        <v>28010691</v>
      </c>
      <c r="BI168">
        <v>28829476</v>
      </c>
    </row>
    <row r="169" spans="1:61" x14ac:dyDescent="0.3">
      <c r="A169" t="s">
        <v>390</v>
      </c>
      <c r="B169" t="s">
        <v>391</v>
      </c>
      <c r="C169" t="s">
        <v>610</v>
      </c>
      <c r="D169" t="s">
        <v>611</v>
      </c>
      <c r="E169">
        <v>858168</v>
      </c>
      <c r="F169">
        <v>883221</v>
      </c>
      <c r="G169">
        <v>909174</v>
      </c>
      <c r="H169">
        <v>936016</v>
      </c>
      <c r="I169">
        <v>963747</v>
      </c>
      <c r="J169">
        <v>992367</v>
      </c>
      <c r="K169">
        <v>1021882</v>
      </c>
      <c r="L169">
        <v>1052286</v>
      </c>
      <c r="M169">
        <v>1083583</v>
      </c>
      <c r="N169">
        <v>1115788</v>
      </c>
      <c r="O169">
        <v>1148908</v>
      </c>
      <c r="P169">
        <v>1182954</v>
      </c>
      <c r="Q169">
        <v>1217941</v>
      </c>
      <c r="R169">
        <v>1253874</v>
      </c>
      <c r="S169">
        <v>1290790</v>
      </c>
      <c r="T169">
        <v>1328686</v>
      </c>
      <c r="U169">
        <v>1367563</v>
      </c>
      <c r="V169">
        <v>1407436</v>
      </c>
      <c r="W169">
        <v>1448414</v>
      </c>
      <c r="X169">
        <v>1490603</v>
      </c>
      <c r="Y169">
        <v>1534085</v>
      </c>
      <c r="Z169">
        <v>1578938</v>
      </c>
      <c r="AA169">
        <v>1625124</v>
      </c>
      <c r="AB169">
        <v>1672496</v>
      </c>
      <c r="AC169">
        <v>1720812</v>
      </c>
      <c r="AD169">
        <v>1769942</v>
      </c>
      <c r="AE169">
        <v>1819954</v>
      </c>
      <c r="AF169">
        <v>1870978</v>
      </c>
      <c r="AG169">
        <v>1923002</v>
      </c>
      <c r="AH169">
        <v>1976030</v>
      </c>
      <c r="AI169">
        <v>2030140</v>
      </c>
      <c r="AJ169">
        <v>2085202</v>
      </c>
      <c r="AK169">
        <v>2141445</v>
      </c>
      <c r="AL169">
        <v>2199791</v>
      </c>
      <c r="AM169">
        <v>2261403</v>
      </c>
      <c r="AN169">
        <v>2327075</v>
      </c>
      <c r="AO169">
        <v>2397245</v>
      </c>
      <c r="AP169">
        <v>2471598</v>
      </c>
      <c r="AQ169">
        <v>2549223</v>
      </c>
      <c r="AR169">
        <v>2628803</v>
      </c>
      <c r="AS169">
        <v>2709359</v>
      </c>
      <c r="AT169">
        <v>2790729</v>
      </c>
      <c r="AU169">
        <v>2873228</v>
      </c>
      <c r="AV169">
        <v>2957117</v>
      </c>
      <c r="AW169">
        <v>3042823</v>
      </c>
      <c r="AX169">
        <v>3130720</v>
      </c>
      <c r="AY169">
        <v>3220653</v>
      </c>
      <c r="AZ169">
        <v>3312665</v>
      </c>
      <c r="BA169">
        <v>3407541</v>
      </c>
      <c r="BB169">
        <v>3506288</v>
      </c>
      <c r="BC169">
        <v>3609543</v>
      </c>
      <c r="BD169">
        <v>3717672</v>
      </c>
      <c r="BE169">
        <v>3830239</v>
      </c>
      <c r="BF169">
        <v>3946170</v>
      </c>
      <c r="BG169">
        <v>4063920</v>
      </c>
      <c r="BH169">
        <v>4182341</v>
      </c>
      <c r="BI169">
        <v>4301018</v>
      </c>
    </row>
    <row r="170" spans="1:61" x14ac:dyDescent="0.3">
      <c r="A170" t="s">
        <v>392</v>
      </c>
      <c r="B170" t="s">
        <v>393</v>
      </c>
      <c r="C170" t="s">
        <v>610</v>
      </c>
      <c r="D170" t="s">
        <v>611</v>
      </c>
      <c r="E170">
        <v>659351</v>
      </c>
      <c r="F170">
        <v>680757</v>
      </c>
      <c r="G170">
        <v>700349</v>
      </c>
      <c r="H170">
        <v>718861</v>
      </c>
      <c r="I170">
        <v>736381</v>
      </c>
      <c r="J170">
        <v>753000</v>
      </c>
      <c r="K170">
        <v>768813</v>
      </c>
      <c r="L170">
        <v>783917</v>
      </c>
      <c r="M170">
        <v>798413</v>
      </c>
      <c r="N170">
        <v>812405</v>
      </c>
      <c r="O170">
        <v>826000</v>
      </c>
      <c r="P170">
        <v>839230</v>
      </c>
      <c r="Q170">
        <v>852053</v>
      </c>
      <c r="R170">
        <v>864819</v>
      </c>
      <c r="S170">
        <v>878042</v>
      </c>
      <c r="T170">
        <v>892000</v>
      </c>
      <c r="U170">
        <v>906507</v>
      </c>
      <c r="V170">
        <v>921379</v>
      </c>
      <c r="W170">
        <v>933499</v>
      </c>
      <c r="X170">
        <v>949888</v>
      </c>
      <c r="Y170">
        <v>966039</v>
      </c>
      <c r="Z170">
        <v>980462</v>
      </c>
      <c r="AA170">
        <v>992521</v>
      </c>
      <c r="AB170">
        <v>1001691</v>
      </c>
      <c r="AC170">
        <v>1012221</v>
      </c>
      <c r="AD170">
        <v>1020528</v>
      </c>
      <c r="AE170">
        <v>1028360</v>
      </c>
      <c r="AF170">
        <v>1036082</v>
      </c>
      <c r="AG170">
        <v>1043239</v>
      </c>
      <c r="AH170">
        <v>1051260</v>
      </c>
      <c r="AI170">
        <v>1058775</v>
      </c>
      <c r="AJ170">
        <v>1070266</v>
      </c>
      <c r="AK170">
        <v>1084441</v>
      </c>
      <c r="AL170">
        <v>1097374</v>
      </c>
      <c r="AM170">
        <v>1112846</v>
      </c>
      <c r="AN170">
        <v>1122457</v>
      </c>
      <c r="AO170">
        <v>1133996</v>
      </c>
      <c r="AP170">
        <v>1148284</v>
      </c>
      <c r="AQ170">
        <v>1160421</v>
      </c>
      <c r="AR170">
        <v>1175267</v>
      </c>
      <c r="AS170">
        <v>1186873</v>
      </c>
      <c r="AT170">
        <v>1196287</v>
      </c>
      <c r="AU170">
        <v>1204621</v>
      </c>
      <c r="AV170">
        <v>1213370</v>
      </c>
      <c r="AW170">
        <v>1221003</v>
      </c>
      <c r="AX170">
        <v>1228254</v>
      </c>
      <c r="AY170">
        <v>1233996</v>
      </c>
      <c r="AZ170">
        <v>1239630</v>
      </c>
      <c r="BA170">
        <v>1244121</v>
      </c>
      <c r="BB170">
        <v>1247429</v>
      </c>
      <c r="BC170">
        <v>1250400</v>
      </c>
      <c r="BD170">
        <v>1252404</v>
      </c>
      <c r="BE170">
        <v>1255882</v>
      </c>
      <c r="BF170">
        <v>1258653</v>
      </c>
      <c r="BG170">
        <v>1260934</v>
      </c>
      <c r="BH170">
        <v>1262605</v>
      </c>
      <c r="BI170">
        <v>1263473</v>
      </c>
    </row>
    <row r="171" spans="1:61" x14ac:dyDescent="0.3">
      <c r="A171" t="s">
        <v>394</v>
      </c>
      <c r="B171" t="s">
        <v>395</v>
      </c>
      <c r="C171" t="s">
        <v>610</v>
      </c>
      <c r="D171" t="s">
        <v>611</v>
      </c>
      <c r="E171">
        <v>3618595</v>
      </c>
      <c r="F171">
        <v>3700023</v>
      </c>
      <c r="G171">
        <v>3784439</v>
      </c>
      <c r="H171">
        <v>3872118</v>
      </c>
      <c r="I171">
        <v>3963417</v>
      </c>
      <c r="J171">
        <v>4058673</v>
      </c>
      <c r="K171">
        <v>4158124</v>
      </c>
      <c r="L171">
        <v>4262005</v>
      </c>
      <c r="M171">
        <v>4370650</v>
      </c>
      <c r="N171">
        <v>4484439</v>
      </c>
      <c r="O171">
        <v>4603723</v>
      </c>
      <c r="P171">
        <v>4728703</v>
      </c>
      <c r="Q171">
        <v>4859610</v>
      </c>
      <c r="R171">
        <v>4996940</v>
      </c>
      <c r="S171">
        <v>5141202</v>
      </c>
      <c r="T171">
        <v>5292808</v>
      </c>
      <c r="U171">
        <v>5454705</v>
      </c>
      <c r="V171">
        <v>5627533</v>
      </c>
      <c r="W171">
        <v>5806845</v>
      </c>
      <c r="X171">
        <v>5986332</v>
      </c>
      <c r="Y171">
        <v>6163080</v>
      </c>
      <c r="Z171">
        <v>6327569</v>
      </c>
      <c r="AA171">
        <v>6484452</v>
      </c>
      <c r="AB171">
        <v>6661358</v>
      </c>
      <c r="AC171">
        <v>6895928</v>
      </c>
      <c r="AD171">
        <v>7211105</v>
      </c>
      <c r="AE171">
        <v>7625305</v>
      </c>
      <c r="AF171">
        <v>8120093</v>
      </c>
      <c r="AG171">
        <v>8636935</v>
      </c>
      <c r="AH171">
        <v>9094671</v>
      </c>
      <c r="AI171">
        <v>9437553</v>
      </c>
      <c r="AJ171">
        <v>9641153</v>
      </c>
      <c r="AK171">
        <v>9729717</v>
      </c>
      <c r="AL171">
        <v>9755857</v>
      </c>
      <c r="AM171">
        <v>9796976</v>
      </c>
      <c r="AN171">
        <v>9909088</v>
      </c>
      <c r="AO171">
        <v>10109789</v>
      </c>
      <c r="AP171">
        <v>10381862</v>
      </c>
      <c r="AQ171">
        <v>10704744</v>
      </c>
      <c r="AR171">
        <v>11044356</v>
      </c>
      <c r="AS171">
        <v>11376172</v>
      </c>
      <c r="AT171">
        <v>11695863</v>
      </c>
      <c r="AU171">
        <v>12013711</v>
      </c>
      <c r="AV171">
        <v>12336687</v>
      </c>
      <c r="AW171">
        <v>12676038</v>
      </c>
      <c r="AX171">
        <v>13039711</v>
      </c>
      <c r="AY171">
        <v>13429262</v>
      </c>
      <c r="AZ171">
        <v>13840969</v>
      </c>
      <c r="BA171">
        <v>14271234</v>
      </c>
      <c r="BB171">
        <v>14714602</v>
      </c>
      <c r="BC171">
        <v>15167095</v>
      </c>
      <c r="BD171">
        <v>15627618</v>
      </c>
      <c r="BE171">
        <v>16097305</v>
      </c>
      <c r="BF171">
        <v>16577147</v>
      </c>
      <c r="BG171">
        <v>17068838</v>
      </c>
      <c r="BH171">
        <v>17573607</v>
      </c>
      <c r="BI171">
        <v>18091575</v>
      </c>
    </row>
    <row r="172" spans="1:61" x14ac:dyDescent="0.3">
      <c r="A172" t="s">
        <v>396</v>
      </c>
      <c r="B172" t="s">
        <v>397</v>
      </c>
      <c r="C172" t="s">
        <v>610</v>
      </c>
      <c r="D172" t="s">
        <v>611</v>
      </c>
      <c r="E172">
        <v>8157106</v>
      </c>
      <c r="F172">
        <v>8418460</v>
      </c>
      <c r="G172">
        <v>8692815</v>
      </c>
      <c r="H172">
        <v>8974084</v>
      </c>
      <c r="I172">
        <v>9253963</v>
      </c>
      <c r="J172">
        <v>9526563</v>
      </c>
      <c r="K172">
        <v>9789982</v>
      </c>
      <c r="L172">
        <v>10046172</v>
      </c>
      <c r="M172">
        <v>10297801</v>
      </c>
      <c r="N172">
        <v>10549226</v>
      </c>
      <c r="O172">
        <v>10803978</v>
      </c>
      <c r="P172">
        <v>11062338</v>
      </c>
      <c r="Q172">
        <v>11324251</v>
      </c>
      <c r="R172">
        <v>11592698</v>
      </c>
      <c r="S172">
        <v>11871233</v>
      </c>
      <c r="T172">
        <v>12162369</v>
      </c>
      <c r="U172">
        <v>12468893</v>
      </c>
      <c r="V172">
        <v>12790546</v>
      </c>
      <c r="W172">
        <v>13123069</v>
      </c>
      <c r="X172">
        <v>13460201</v>
      </c>
      <c r="Y172">
        <v>13798125</v>
      </c>
      <c r="Z172">
        <v>14133840</v>
      </c>
      <c r="AA172">
        <v>14470633</v>
      </c>
      <c r="AB172">
        <v>14818617</v>
      </c>
      <c r="AC172">
        <v>15191625</v>
      </c>
      <c r="AD172">
        <v>15598942</v>
      </c>
      <c r="AE172">
        <v>16045047</v>
      </c>
      <c r="AF172">
        <v>16525108</v>
      </c>
      <c r="AG172">
        <v>17027588</v>
      </c>
      <c r="AH172">
        <v>17535971</v>
      </c>
      <c r="AI172">
        <v>18038321</v>
      </c>
      <c r="AJ172">
        <v>18529454</v>
      </c>
      <c r="AK172">
        <v>19012724</v>
      </c>
      <c r="AL172">
        <v>19494967</v>
      </c>
      <c r="AM172">
        <v>19986894</v>
      </c>
      <c r="AN172">
        <v>20495597</v>
      </c>
      <c r="AO172">
        <v>21023321</v>
      </c>
      <c r="AP172">
        <v>21565325</v>
      </c>
      <c r="AQ172">
        <v>22113464</v>
      </c>
      <c r="AR172">
        <v>22656286</v>
      </c>
      <c r="AS172">
        <v>23185608</v>
      </c>
      <c r="AT172">
        <v>23698907</v>
      </c>
      <c r="AU172">
        <v>24198811</v>
      </c>
      <c r="AV172">
        <v>24688703</v>
      </c>
      <c r="AW172">
        <v>25174109</v>
      </c>
      <c r="AX172">
        <v>25659393</v>
      </c>
      <c r="AY172">
        <v>26143566</v>
      </c>
      <c r="AZ172">
        <v>26625845</v>
      </c>
      <c r="BA172">
        <v>27111069</v>
      </c>
      <c r="BB172">
        <v>27605383</v>
      </c>
      <c r="BC172">
        <v>28112289</v>
      </c>
      <c r="BD172">
        <v>28635128</v>
      </c>
      <c r="BE172">
        <v>29170456</v>
      </c>
      <c r="BF172">
        <v>29706724</v>
      </c>
      <c r="BG172">
        <v>30228017</v>
      </c>
      <c r="BH172">
        <v>30723155</v>
      </c>
      <c r="BI172">
        <v>31187265</v>
      </c>
    </row>
    <row r="173" spans="1:61" x14ac:dyDescent="0.3">
      <c r="A173" t="s">
        <v>398</v>
      </c>
      <c r="B173" t="s">
        <v>399</v>
      </c>
      <c r="C173" t="s">
        <v>610</v>
      </c>
      <c r="D173" t="s">
        <v>611</v>
      </c>
      <c r="E173">
        <v>198624409</v>
      </c>
      <c r="F173">
        <v>202007500</v>
      </c>
      <c r="G173">
        <v>205198600</v>
      </c>
      <c r="H173">
        <v>208253700</v>
      </c>
      <c r="I173">
        <v>211262900</v>
      </c>
      <c r="J173">
        <v>214031100</v>
      </c>
      <c r="K173">
        <v>216659000</v>
      </c>
      <c r="L173">
        <v>219176000</v>
      </c>
      <c r="M173">
        <v>221503000</v>
      </c>
      <c r="N173">
        <v>223759000</v>
      </c>
      <c r="O173">
        <v>226431000</v>
      </c>
      <c r="P173">
        <v>229361135</v>
      </c>
      <c r="Q173">
        <v>231943831</v>
      </c>
      <c r="R173">
        <v>234332208</v>
      </c>
      <c r="S173">
        <v>236681487</v>
      </c>
      <c r="T173">
        <v>239235000</v>
      </c>
      <c r="U173">
        <v>241606200</v>
      </c>
      <c r="V173">
        <v>244088400</v>
      </c>
      <c r="W173">
        <v>246674600</v>
      </c>
      <c r="X173">
        <v>249385800</v>
      </c>
      <c r="Y173">
        <v>251872670</v>
      </c>
      <c r="Z173">
        <v>254421050</v>
      </c>
      <c r="AA173">
        <v>256921449</v>
      </c>
      <c r="AB173">
        <v>259303930</v>
      </c>
      <c r="AC173">
        <v>261583423</v>
      </c>
      <c r="AD173">
        <v>263922898</v>
      </c>
      <c r="AE173">
        <v>266394382</v>
      </c>
      <c r="AF173">
        <v>268896849</v>
      </c>
      <c r="AG173">
        <v>271452347</v>
      </c>
      <c r="AH173">
        <v>274256841</v>
      </c>
      <c r="AI173">
        <v>277473326</v>
      </c>
      <c r="AJ173">
        <v>281211703</v>
      </c>
      <c r="AK173">
        <v>285092192</v>
      </c>
      <c r="AL173">
        <v>288811320</v>
      </c>
      <c r="AM173">
        <v>292297226</v>
      </c>
      <c r="AN173">
        <v>295691746</v>
      </c>
      <c r="AO173">
        <v>299126029</v>
      </c>
      <c r="AP173">
        <v>302704697</v>
      </c>
      <c r="AQ173">
        <v>306162843</v>
      </c>
      <c r="AR173">
        <v>309600485</v>
      </c>
      <c r="AS173">
        <v>312993944</v>
      </c>
      <c r="AT173">
        <v>316113359</v>
      </c>
      <c r="AU173">
        <v>319050105</v>
      </c>
      <c r="AV173">
        <v>321847258</v>
      </c>
      <c r="AW173">
        <v>324864038</v>
      </c>
      <c r="AX173">
        <v>327892753</v>
      </c>
      <c r="AY173">
        <v>331014940</v>
      </c>
      <c r="AZ173">
        <v>334184023</v>
      </c>
      <c r="BA173">
        <v>337405012</v>
      </c>
      <c r="BB173">
        <v>340465736</v>
      </c>
      <c r="BC173">
        <v>343418591</v>
      </c>
      <c r="BD173">
        <v>346070702</v>
      </c>
      <c r="BE173">
        <v>348813722</v>
      </c>
      <c r="BF173">
        <v>351425360</v>
      </c>
      <c r="BG173">
        <v>354173159</v>
      </c>
      <c r="BH173">
        <v>356810463</v>
      </c>
      <c r="BI173">
        <v>359479269</v>
      </c>
    </row>
    <row r="174" spans="1:61" x14ac:dyDescent="0.3">
      <c r="A174" t="s">
        <v>400</v>
      </c>
      <c r="B174" t="s">
        <v>401</v>
      </c>
      <c r="C174" t="s">
        <v>610</v>
      </c>
      <c r="D174" t="s">
        <v>611</v>
      </c>
      <c r="E174">
        <v>602544</v>
      </c>
      <c r="F174">
        <v>617277</v>
      </c>
      <c r="G174">
        <v>632654</v>
      </c>
      <c r="H174">
        <v>648661</v>
      </c>
      <c r="I174">
        <v>665282</v>
      </c>
      <c r="J174">
        <v>682551</v>
      </c>
      <c r="K174">
        <v>700341</v>
      </c>
      <c r="L174">
        <v>718685</v>
      </c>
      <c r="M174">
        <v>737886</v>
      </c>
      <c r="N174">
        <v>758377</v>
      </c>
      <c r="O174">
        <v>780384</v>
      </c>
      <c r="P174">
        <v>804157</v>
      </c>
      <c r="Q174">
        <v>829441</v>
      </c>
      <c r="R174">
        <v>855380</v>
      </c>
      <c r="S174">
        <v>880785</v>
      </c>
      <c r="T174">
        <v>904839</v>
      </c>
      <c r="U174">
        <v>927503</v>
      </c>
      <c r="V174">
        <v>949193</v>
      </c>
      <c r="W174">
        <v>970258</v>
      </c>
      <c r="X174">
        <v>991226</v>
      </c>
      <c r="Y174">
        <v>1012672</v>
      </c>
      <c r="Z174">
        <v>1034264</v>
      </c>
      <c r="AA174">
        <v>1056366</v>
      </c>
      <c r="AB174">
        <v>1081081</v>
      </c>
      <c r="AC174">
        <v>1111132</v>
      </c>
      <c r="AD174">
        <v>1148302</v>
      </c>
      <c r="AE174">
        <v>1193592</v>
      </c>
      <c r="AF174">
        <v>1245990</v>
      </c>
      <c r="AG174">
        <v>1302741</v>
      </c>
      <c r="AH174">
        <v>1359933</v>
      </c>
      <c r="AI174">
        <v>1414692</v>
      </c>
      <c r="AJ174">
        <v>1465740</v>
      </c>
      <c r="AK174">
        <v>1513721</v>
      </c>
      <c r="AL174">
        <v>1559983</v>
      </c>
      <c r="AM174">
        <v>1606718</v>
      </c>
      <c r="AN174">
        <v>1655359</v>
      </c>
      <c r="AO174">
        <v>1706489</v>
      </c>
      <c r="AP174">
        <v>1758994</v>
      </c>
      <c r="AQ174">
        <v>1810566</v>
      </c>
      <c r="AR174">
        <v>1858042</v>
      </c>
      <c r="AS174">
        <v>1899257</v>
      </c>
      <c r="AT174">
        <v>1933596</v>
      </c>
      <c r="AU174">
        <v>1962147</v>
      </c>
      <c r="AV174">
        <v>1986535</v>
      </c>
      <c r="AW174">
        <v>2009228</v>
      </c>
      <c r="AX174">
        <v>2032196</v>
      </c>
      <c r="AY174">
        <v>2055734</v>
      </c>
      <c r="AZ174">
        <v>2079915</v>
      </c>
      <c r="BA174">
        <v>2106375</v>
      </c>
      <c r="BB174">
        <v>2137040</v>
      </c>
      <c r="BC174">
        <v>2173170</v>
      </c>
      <c r="BD174">
        <v>2215621</v>
      </c>
      <c r="BE174">
        <v>2263934</v>
      </c>
      <c r="BF174">
        <v>2316520</v>
      </c>
      <c r="BG174">
        <v>2370992</v>
      </c>
      <c r="BH174">
        <v>2425561</v>
      </c>
      <c r="BI174">
        <v>2479713</v>
      </c>
    </row>
    <row r="175" spans="1:61" x14ac:dyDescent="0.3">
      <c r="A175" t="s">
        <v>402</v>
      </c>
      <c r="B175" t="s">
        <v>403</v>
      </c>
      <c r="C175" t="s">
        <v>610</v>
      </c>
      <c r="D175" t="s">
        <v>611</v>
      </c>
      <c r="E175">
        <v>79000</v>
      </c>
      <c r="F175">
        <v>81200</v>
      </c>
      <c r="G175">
        <v>83400</v>
      </c>
      <c r="H175">
        <v>85700</v>
      </c>
      <c r="I175">
        <v>88100</v>
      </c>
      <c r="J175">
        <v>90500</v>
      </c>
      <c r="K175">
        <v>93500</v>
      </c>
      <c r="L175">
        <v>96500</v>
      </c>
      <c r="M175">
        <v>99500</v>
      </c>
      <c r="N175">
        <v>104000</v>
      </c>
      <c r="O175">
        <v>112000</v>
      </c>
      <c r="P175">
        <v>120000</v>
      </c>
      <c r="Q175">
        <v>125500</v>
      </c>
      <c r="R175">
        <v>128500</v>
      </c>
      <c r="S175">
        <v>131000</v>
      </c>
      <c r="T175">
        <v>132500</v>
      </c>
      <c r="U175">
        <v>134000</v>
      </c>
      <c r="V175">
        <v>136000</v>
      </c>
      <c r="W175">
        <v>137500</v>
      </c>
      <c r="X175">
        <v>138500</v>
      </c>
      <c r="Y175">
        <v>140050</v>
      </c>
      <c r="Z175">
        <v>142650</v>
      </c>
      <c r="AA175">
        <v>145700</v>
      </c>
      <c r="AB175">
        <v>148700</v>
      </c>
      <c r="AC175">
        <v>151650</v>
      </c>
      <c r="AD175">
        <v>154450</v>
      </c>
      <c r="AE175">
        <v>157350</v>
      </c>
      <c r="AF175">
        <v>160500</v>
      </c>
      <c r="AG175">
        <v>163650</v>
      </c>
      <c r="AH175">
        <v>166898</v>
      </c>
      <c r="AI175">
        <v>170899</v>
      </c>
      <c r="AJ175">
        <v>175362</v>
      </c>
      <c r="AK175">
        <v>179799</v>
      </c>
      <c r="AL175">
        <v>184496</v>
      </c>
      <c r="AM175">
        <v>189482</v>
      </c>
      <c r="AN175">
        <v>193816</v>
      </c>
      <c r="AO175">
        <v>197564</v>
      </c>
      <c r="AP175">
        <v>201418</v>
      </c>
      <c r="AQ175">
        <v>205279</v>
      </c>
      <c r="AR175">
        <v>209214</v>
      </c>
      <c r="AS175">
        <v>213230</v>
      </c>
      <c r="AT175">
        <v>217324</v>
      </c>
      <c r="AU175">
        <v>221490</v>
      </c>
      <c r="AV175">
        <v>225000</v>
      </c>
      <c r="AW175">
        <v>228000</v>
      </c>
      <c r="AX175">
        <v>231000</v>
      </c>
      <c r="AY175">
        <v>235000</v>
      </c>
      <c r="AZ175">
        <v>238000</v>
      </c>
      <c r="BA175">
        <v>242000</v>
      </c>
      <c r="BB175">
        <v>245000</v>
      </c>
      <c r="BC175">
        <v>250000</v>
      </c>
      <c r="BD175">
        <v>254000</v>
      </c>
      <c r="BE175">
        <v>259000</v>
      </c>
      <c r="BF175">
        <v>263000</v>
      </c>
      <c r="BG175">
        <v>268000</v>
      </c>
      <c r="BH175">
        <v>273000</v>
      </c>
      <c r="BI175">
        <v>278000</v>
      </c>
    </row>
    <row r="176" spans="1:61" x14ac:dyDescent="0.3">
      <c r="A176" t="s">
        <v>404</v>
      </c>
      <c r="B176" t="s">
        <v>405</v>
      </c>
      <c r="C176" t="s">
        <v>610</v>
      </c>
      <c r="D176" t="s">
        <v>611</v>
      </c>
      <c r="E176">
        <v>3388764</v>
      </c>
      <c r="F176">
        <v>3486295</v>
      </c>
      <c r="G176">
        <v>3588156</v>
      </c>
      <c r="H176">
        <v>3693866</v>
      </c>
      <c r="I176">
        <v>3802640</v>
      </c>
      <c r="J176">
        <v>3913934</v>
      </c>
      <c r="K176">
        <v>4027758</v>
      </c>
      <c r="L176">
        <v>4144395</v>
      </c>
      <c r="M176">
        <v>4263745</v>
      </c>
      <c r="N176">
        <v>4385758</v>
      </c>
      <c r="O176">
        <v>4510479</v>
      </c>
      <c r="P176">
        <v>4637829</v>
      </c>
      <c r="Q176">
        <v>4768078</v>
      </c>
      <c r="R176">
        <v>4902006</v>
      </c>
      <c r="S176">
        <v>5040656</v>
      </c>
      <c r="T176">
        <v>5184811</v>
      </c>
      <c r="U176">
        <v>5334918</v>
      </c>
      <c r="V176">
        <v>5490921</v>
      </c>
      <c r="W176">
        <v>5652355</v>
      </c>
      <c r="X176">
        <v>5818506</v>
      </c>
      <c r="Y176">
        <v>5988904</v>
      </c>
      <c r="Z176">
        <v>6164006</v>
      </c>
      <c r="AA176">
        <v>6344382</v>
      </c>
      <c r="AB176">
        <v>6529894</v>
      </c>
      <c r="AC176">
        <v>6720344</v>
      </c>
      <c r="AD176">
        <v>6915927</v>
      </c>
      <c r="AE176">
        <v>7116744</v>
      </c>
      <c r="AF176">
        <v>7323969</v>
      </c>
      <c r="AG176">
        <v>7540253</v>
      </c>
      <c r="AH176">
        <v>7768995</v>
      </c>
      <c r="AI176">
        <v>8012861</v>
      </c>
      <c r="AJ176">
        <v>8272976</v>
      </c>
      <c r="AK176">
        <v>8549424</v>
      </c>
      <c r="AL176">
        <v>8842415</v>
      </c>
      <c r="AM176">
        <v>9151763</v>
      </c>
      <c r="AN176">
        <v>9477333</v>
      </c>
      <c r="AO176">
        <v>9819964</v>
      </c>
      <c r="AP176">
        <v>10180061</v>
      </c>
      <c r="AQ176">
        <v>10556549</v>
      </c>
      <c r="AR176">
        <v>10947829</v>
      </c>
      <c r="AS176">
        <v>11352973</v>
      </c>
      <c r="AT176">
        <v>11771976</v>
      </c>
      <c r="AU176">
        <v>12206002</v>
      </c>
      <c r="AV176">
        <v>12656870</v>
      </c>
      <c r="AW176">
        <v>13127012</v>
      </c>
      <c r="AX176">
        <v>13618449</v>
      </c>
      <c r="AY176">
        <v>14132064</v>
      </c>
      <c r="AZ176">
        <v>14668338</v>
      </c>
      <c r="BA176">
        <v>15228525</v>
      </c>
      <c r="BB176">
        <v>15813913</v>
      </c>
      <c r="BC176">
        <v>16425578</v>
      </c>
      <c r="BD176">
        <v>17064636</v>
      </c>
      <c r="BE176">
        <v>17731634</v>
      </c>
      <c r="BF176">
        <v>18426372</v>
      </c>
      <c r="BG176">
        <v>19148219</v>
      </c>
      <c r="BH176">
        <v>19896965</v>
      </c>
      <c r="BI176">
        <v>20672987</v>
      </c>
    </row>
    <row r="177" spans="1:61" x14ac:dyDescent="0.3">
      <c r="A177" t="s">
        <v>406</v>
      </c>
      <c r="B177" t="s">
        <v>407</v>
      </c>
      <c r="C177" t="s">
        <v>610</v>
      </c>
      <c r="D177" t="s">
        <v>611</v>
      </c>
      <c r="E177">
        <v>45137812</v>
      </c>
      <c r="F177">
        <v>46062905</v>
      </c>
      <c r="G177">
        <v>47029140</v>
      </c>
      <c r="H177">
        <v>48032246</v>
      </c>
      <c r="I177">
        <v>49066059</v>
      </c>
      <c r="J177">
        <v>50127214</v>
      </c>
      <c r="K177">
        <v>51217359</v>
      </c>
      <c r="L177">
        <v>52341834</v>
      </c>
      <c r="M177">
        <v>53505978</v>
      </c>
      <c r="N177">
        <v>54716735</v>
      </c>
      <c r="O177">
        <v>55981400</v>
      </c>
      <c r="P177">
        <v>57295210</v>
      </c>
      <c r="Q177">
        <v>58662603</v>
      </c>
      <c r="R177">
        <v>60110433</v>
      </c>
      <c r="S177">
        <v>61673559</v>
      </c>
      <c r="T177">
        <v>63373572</v>
      </c>
      <c r="U177">
        <v>65226229</v>
      </c>
      <c r="V177">
        <v>67215805</v>
      </c>
      <c r="W177">
        <v>69293550</v>
      </c>
      <c r="X177">
        <v>71391290</v>
      </c>
      <c r="Y177">
        <v>73460724</v>
      </c>
      <c r="Z177">
        <v>75482552</v>
      </c>
      <c r="AA177">
        <v>77472907</v>
      </c>
      <c r="AB177">
        <v>79462277</v>
      </c>
      <c r="AC177">
        <v>81497739</v>
      </c>
      <c r="AD177">
        <v>83613300</v>
      </c>
      <c r="AE177">
        <v>85818502</v>
      </c>
      <c r="AF177">
        <v>88101628</v>
      </c>
      <c r="AG177">
        <v>90450281</v>
      </c>
      <c r="AH177">
        <v>92844353</v>
      </c>
      <c r="AI177">
        <v>95269988</v>
      </c>
      <c r="AJ177">
        <v>97726323</v>
      </c>
      <c r="AK177">
        <v>100221563</v>
      </c>
      <c r="AL177">
        <v>102761737</v>
      </c>
      <c r="AM177">
        <v>105355783</v>
      </c>
      <c r="AN177">
        <v>108011465</v>
      </c>
      <c r="AO177">
        <v>110732904</v>
      </c>
      <c r="AP177">
        <v>113522705</v>
      </c>
      <c r="AQ177">
        <v>116385750</v>
      </c>
      <c r="AR177">
        <v>119327073</v>
      </c>
      <c r="AS177">
        <v>122352009</v>
      </c>
      <c r="AT177">
        <v>125463434</v>
      </c>
      <c r="AU177">
        <v>128666710</v>
      </c>
      <c r="AV177">
        <v>131972533</v>
      </c>
      <c r="AW177">
        <v>135393616</v>
      </c>
      <c r="AX177">
        <v>138939478</v>
      </c>
      <c r="AY177">
        <v>142614094</v>
      </c>
      <c r="AZ177">
        <v>146417024</v>
      </c>
      <c r="BA177">
        <v>150347390</v>
      </c>
      <c r="BB177">
        <v>154402181</v>
      </c>
      <c r="BC177">
        <v>158578261</v>
      </c>
      <c r="BD177">
        <v>162877076</v>
      </c>
      <c r="BE177">
        <v>167297284</v>
      </c>
      <c r="BF177">
        <v>171829303</v>
      </c>
      <c r="BG177">
        <v>176460502</v>
      </c>
      <c r="BH177">
        <v>181181744</v>
      </c>
      <c r="BI177">
        <v>185989640</v>
      </c>
    </row>
    <row r="178" spans="1:61" x14ac:dyDescent="0.3">
      <c r="A178" t="s">
        <v>408</v>
      </c>
      <c r="B178" t="s">
        <v>409</v>
      </c>
      <c r="C178" t="s">
        <v>610</v>
      </c>
      <c r="D178" t="s">
        <v>611</v>
      </c>
      <c r="E178">
        <v>1774699</v>
      </c>
      <c r="F178">
        <v>1830400</v>
      </c>
      <c r="G178">
        <v>1886562</v>
      </c>
      <c r="H178">
        <v>1943590</v>
      </c>
      <c r="I178">
        <v>2002119</v>
      </c>
      <c r="J178">
        <v>2062630</v>
      </c>
      <c r="K178">
        <v>2125240</v>
      </c>
      <c r="L178">
        <v>2189882</v>
      </c>
      <c r="M178">
        <v>2256782</v>
      </c>
      <c r="N178">
        <v>2326139</v>
      </c>
      <c r="O178">
        <v>2398096</v>
      </c>
      <c r="P178">
        <v>2472656</v>
      </c>
      <c r="Q178">
        <v>2549774</v>
      </c>
      <c r="R178">
        <v>2629505</v>
      </c>
      <c r="S178">
        <v>2711848</v>
      </c>
      <c r="T178">
        <v>2796746</v>
      </c>
      <c r="U178">
        <v>2884155</v>
      </c>
      <c r="V178">
        <v>2973806</v>
      </c>
      <c r="W178">
        <v>3065117</v>
      </c>
      <c r="X178">
        <v>3157355</v>
      </c>
      <c r="Y178">
        <v>3249910</v>
      </c>
      <c r="Z178">
        <v>3342669</v>
      </c>
      <c r="AA178">
        <v>3435525</v>
      </c>
      <c r="AB178">
        <v>3527939</v>
      </c>
      <c r="AC178">
        <v>3619253</v>
      </c>
      <c r="AD178">
        <v>3709091</v>
      </c>
      <c r="AE178">
        <v>3796917</v>
      </c>
      <c r="AF178">
        <v>3882943</v>
      </c>
      <c r="AG178">
        <v>3968454</v>
      </c>
      <c r="AH178">
        <v>4055265</v>
      </c>
      <c r="AI178">
        <v>4144565</v>
      </c>
      <c r="AJ178">
        <v>4236801</v>
      </c>
      <c r="AK178">
        <v>4331277</v>
      </c>
      <c r="AL178">
        <v>4426580</v>
      </c>
      <c r="AM178">
        <v>4520725</v>
      </c>
      <c r="AN178">
        <v>4612228</v>
      </c>
      <c r="AO178">
        <v>4700779</v>
      </c>
      <c r="AP178">
        <v>4786640</v>
      </c>
      <c r="AQ178">
        <v>4869626</v>
      </c>
      <c r="AR178">
        <v>4949660</v>
      </c>
      <c r="AS178">
        <v>5026796</v>
      </c>
      <c r="AT178">
        <v>5100750</v>
      </c>
      <c r="AU178">
        <v>5171734</v>
      </c>
      <c r="AV178">
        <v>5240879</v>
      </c>
      <c r="AW178">
        <v>5309703</v>
      </c>
      <c r="AX178">
        <v>5379328</v>
      </c>
      <c r="AY178">
        <v>5450211</v>
      </c>
      <c r="AZ178">
        <v>5522106</v>
      </c>
      <c r="BA178">
        <v>5594506</v>
      </c>
      <c r="BB178">
        <v>5666581</v>
      </c>
      <c r="BC178">
        <v>5737723</v>
      </c>
      <c r="BD178">
        <v>5807820</v>
      </c>
      <c r="BE178">
        <v>5877108</v>
      </c>
      <c r="BF178">
        <v>5945747</v>
      </c>
      <c r="BG178">
        <v>6013997</v>
      </c>
      <c r="BH178">
        <v>6082035</v>
      </c>
      <c r="BI178">
        <v>6149928</v>
      </c>
    </row>
    <row r="179" spans="1:61" x14ac:dyDescent="0.3">
      <c r="A179" t="s">
        <v>410</v>
      </c>
      <c r="B179" t="s">
        <v>411</v>
      </c>
      <c r="C179" t="s">
        <v>610</v>
      </c>
      <c r="D179" t="s">
        <v>611</v>
      </c>
      <c r="E179">
        <v>11486631</v>
      </c>
      <c r="F179">
        <v>11638712</v>
      </c>
      <c r="G179">
        <v>11805689</v>
      </c>
      <c r="H179">
        <v>11965966</v>
      </c>
      <c r="I179">
        <v>12127120</v>
      </c>
      <c r="J179">
        <v>12294732</v>
      </c>
      <c r="K179">
        <v>12456251</v>
      </c>
      <c r="L179">
        <v>12598201</v>
      </c>
      <c r="M179">
        <v>12729721</v>
      </c>
      <c r="N179">
        <v>12877984</v>
      </c>
      <c r="O179">
        <v>13038526</v>
      </c>
      <c r="P179">
        <v>13194497</v>
      </c>
      <c r="Q179">
        <v>13328593</v>
      </c>
      <c r="R179">
        <v>13439322</v>
      </c>
      <c r="S179">
        <v>13545056</v>
      </c>
      <c r="T179">
        <v>13666335</v>
      </c>
      <c r="U179">
        <v>13774037</v>
      </c>
      <c r="V179">
        <v>13856185</v>
      </c>
      <c r="W179">
        <v>13941700</v>
      </c>
      <c r="X179">
        <v>14038270</v>
      </c>
      <c r="Y179">
        <v>14149800</v>
      </c>
      <c r="Z179">
        <v>14247208</v>
      </c>
      <c r="AA179">
        <v>14312690</v>
      </c>
      <c r="AB179">
        <v>14367070</v>
      </c>
      <c r="AC179">
        <v>14424211</v>
      </c>
      <c r="AD179">
        <v>14491632</v>
      </c>
      <c r="AE179">
        <v>14572278</v>
      </c>
      <c r="AF179">
        <v>14665037</v>
      </c>
      <c r="AG179">
        <v>14760094</v>
      </c>
      <c r="AH179">
        <v>14848907</v>
      </c>
      <c r="AI179">
        <v>14951510</v>
      </c>
      <c r="AJ179">
        <v>15069798</v>
      </c>
      <c r="AK179">
        <v>15184166</v>
      </c>
      <c r="AL179">
        <v>15290368</v>
      </c>
      <c r="AM179">
        <v>15382838</v>
      </c>
      <c r="AN179">
        <v>15459006</v>
      </c>
      <c r="AO179">
        <v>15530498</v>
      </c>
      <c r="AP179">
        <v>15610650</v>
      </c>
      <c r="AQ179">
        <v>15707209</v>
      </c>
      <c r="AR179">
        <v>15812088</v>
      </c>
      <c r="AS179">
        <v>15925513</v>
      </c>
      <c r="AT179">
        <v>16046180</v>
      </c>
      <c r="AU179">
        <v>16148929</v>
      </c>
      <c r="AV179">
        <v>16225302</v>
      </c>
      <c r="AW179">
        <v>16281779</v>
      </c>
      <c r="AX179">
        <v>16319868</v>
      </c>
      <c r="AY179">
        <v>16346101</v>
      </c>
      <c r="AZ179">
        <v>16381696</v>
      </c>
      <c r="BA179">
        <v>16445593</v>
      </c>
      <c r="BB179">
        <v>16530388</v>
      </c>
      <c r="BC179">
        <v>16615394</v>
      </c>
      <c r="BD179">
        <v>16693074</v>
      </c>
      <c r="BE179">
        <v>16754962</v>
      </c>
      <c r="BF179">
        <v>16804432</v>
      </c>
      <c r="BG179">
        <v>16865008</v>
      </c>
      <c r="BH179">
        <v>16939923</v>
      </c>
      <c r="BI179">
        <v>17018408</v>
      </c>
    </row>
    <row r="180" spans="1:61" x14ac:dyDescent="0.3">
      <c r="A180" t="s">
        <v>412</v>
      </c>
      <c r="B180" t="s">
        <v>413</v>
      </c>
      <c r="C180" t="s">
        <v>610</v>
      </c>
      <c r="D180" t="s">
        <v>611</v>
      </c>
      <c r="E180">
        <v>3581239</v>
      </c>
      <c r="F180">
        <v>3609800</v>
      </c>
      <c r="G180">
        <v>3638918</v>
      </c>
      <c r="H180">
        <v>3666537</v>
      </c>
      <c r="I180">
        <v>3694339</v>
      </c>
      <c r="J180">
        <v>3723168</v>
      </c>
      <c r="K180">
        <v>3753012</v>
      </c>
      <c r="L180">
        <v>3784539</v>
      </c>
      <c r="M180">
        <v>3816486</v>
      </c>
      <c r="N180">
        <v>3847707</v>
      </c>
      <c r="O180">
        <v>3875763</v>
      </c>
      <c r="P180">
        <v>3903039</v>
      </c>
      <c r="Q180">
        <v>3933004</v>
      </c>
      <c r="R180">
        <v>3960612</v>
      </c>
      <c r="S180">
        <v>3985258</v>
      </c>
      <c r="T180">
        <v>4007313</v>
      </c>
      <c r="U180">
        <v>4026152</v>
      </c>
      <c r="V180">
        <v>4043205</v>
      </c>
      <c r="W180">
        <v>4058671</v>
      </c>
      <c r="X180">
        <v>4072517</v>
      </c>
      <c r="Y180">
        <v>4085620</v>
      </c>
      <c r="Z180">
        <v>4099702</v>
      </c>
      <c r="AA180">
        <v>4114787</v>
      </c>
      <c r="AB180">
        <v>4128432</v>
      </c>
      <c r="AC180">
        <v>4140099</v>
      </c>
      <c r="AD180">
        <v>4152516</v>
      </c>
      <c r="AE180">
        <v>4167354</v>
      </c>
      <c r="AF180">
        <v>4186905</v>
      </c>
      <c r="AG180">
        <v>4209488</v>
      </c>
      <c r="AH180">
        <v>4226901</v>
      </c>
      <c r="AI180">
        <v>4241473</v>
      </c>
      <c r="AJ180">
        <v>4261732</v>
      </c>
      <c r="AK180">
        <v>4286401</v>
      </c>
      <c r="AL180">
        <v>4311991</v>
      </c>
      <c r="AM180">
        <v>4336613</v>
      </c>
      <c r="AN180">
        <v>4359184</v>
      </c>
      <c r="AO180">
        <v>4381336</v>
      </c>
      <c r="AP180">
        <v>4405157</v>
      </c>
      <c r="AQ180">
        <v>4431464</v>
      </c>
      <c r="AR180">
        <v>4461913</v>
      </c>
      <c r="AS180">
        <v>4490967</v>
      </c>
      <c r="AT180">
        <v>4513751</v>
      </c>
      <c r="AU180">
        <v>4538159</v>
      </c>
      <c r="AV180">
        <v>4564855</v>
      </c>
      <c r="AW180">
        <v>4591910</v>
      </c>
      <c r="AX180">
        <v>4623291</v>
      </c>
      <c r="AY180">
        <v>4660677</v>
      </c>
      <c r="AZ180">
        <v>4709153</v>
      </c>
      <c r="BA180">
        <v>4768212</v>
      </c>
      <c r="BB180">
        <v>4828726</v>
      </c>
      <c r="BC180">
        <v>4889252</v>
      </c>
      <c r="BD180">
        <v>4953088</v>
      </c>
      <c r="BE180">
        <v>5018573</v>
      </c>
      <c r="BF180">
        <v>5079623</v>
      </c>
      <c r="BG180">
        <v>5137232</v>
      </c>
      <c r="BH180">
        <v>5188607</v>
      </c>
      <c r="BI180">
        <v>5232929</v>
      </c>
    </row>
    <row r="181" spans="1:61" x14ac:dyDescent="0.3">
      <c r="A181" t="s">
        <v>414</v>
      </c>
      <c r="B181" t="s">
        <v>415</v>
      </c>
      <c r="C181" t="s">
        <v>610</v>
      </c>
      <c r="D181" t="s">
        <v>611</v>
      </c>
      <c r="E181">
        <v>10063011</v>
      </c>
      <c r="F181">
        <v>10221759</v>
      </c>
      <c r="G181">
        <v>10384204</v>
      </c>
      <c r="H181">
        <v>10552267</v>
      </c>
      <c r="I181">
        <v>10728197</v>
      </c>
      <c r="J181">
        <v>10913724</v>
      </c>
      <c r="K181">
        <v>11109884</v>
      </c>
      <c r="L181">
        <v>11316826</v>
      </c>
      <c r="M181">
        <v>11534264</v>
      </c>
      <c r="N181">
        <v>11761473</v>
      </c>
      <c r="O181">
        <v>11997929</v>
      </c>
      <c r="P181">
        <v>12243768</v>
      </c>
      <c r="Q181">
        <v>12499429</v>
      </c>
      <c r="R181">
        <v>12764957</v>
      </c>
      <c r="S181">
        <v>13040404</v>
      </c>
      <c r="T181">
        <v>13325814</v>
      </c>
      <c r="U181">
        <v>13621110</v>
      </c>
      <c r="V181">
        <v>13926260</v>
      </c>
      <c r="W181">
        <v>14241403</v>
      </c>
      <c r="X181">
        <v>14566691</v>
      </c>
      <c r="Y181">
        <v>14902163</v>
      </c>
      <c r="Z181">
        <v>15249010</v>
      </c>
      <c r="AA181">
        <v>15607236</v>
      </c>
      <c r="AB181">
        <v>15974420</v>
      </c>
      <c r="AC181">
        <v>16347242</v>
      </c>
      <c r="AD181">
        <v>16723956</v>
      </c>
      <c r="AE181">
        <v>17101136</v>
      </c>
      <c r="AF181">
        <v>17480921</v>
      </c>
      <c r="AG181">
        <v>17873667</v>
      </c>
      <c r="AH181">
        <v>18293514</v>
      </c>
      <c r="AI181">
        <v>18749406</v>
      </c>
      <c r="AJ181">
        <v>19245054</v>
      </c>
      <c r="AK181">
        <v>19773772</v>
      </c>
      <c r="AL181">
        <v>20321175</v>
      </c>
      <c r="AM181">
        <v>20867130</v>
      </c>
      <c r="AN181">
        <v>21396384</v>
      </c>
      <c r="AO181">
        <v>21903379</v>
      </c>
      <c r="AP181">
        <v>22389803</v>
      </c>
      <c r="AQ181">
        <v>22856305</v>
      </c>
      <c r="AR181">
        <v>23305994</v>
      </c>
      <c r="AS181">
        <v>23740911</v>
      </c>
      <c r="AT181">
        <v>24161777</v>
      </c>
      <c r="AU181">
        <v>24566342</v>
      </c>
      <c r="AV181">
        <v>24950623</v>
      </c>
      <c r="AW181">
        <v>25309449</v>
      </c>
      <c r="AX181">
        <v>25640287</v>
      </c>
      <c r="AY181">
        <v>25940618</v>
      </c>
      <c r="AZ181">
        <v>26214847</v>
      </c>
      <c r="BA181">
        <v>26475859</v>
      </c>
      <c r="BB181">
        <v>26741103</v>
      </c>
      <c r="BC181">
        <v>27023137</v>
      </c>
      <c r="BD181">
        <v>27327147</v>
      </c>
      <c r="BE181">
        <v>27649925</v>
      </c>
      <c r="BF181">
        <v>27985310</v>
      </c>
      <c r="BG181">
        <v>28323241</v>
      </c>
      <c r="BH181">
        <v>28656282</v>
      </c>
      <c r="BI181">
        <v>28982771</v>
      </c>
    </row>
    <row r="182" spans="1:61" x14ac:dyDescent="0.3">
      <c r="A182" t="s">
        <v>416</v>
      </c>
      <c r="B182" t="s">
        <v>417</v>
      </c>
      <c r="C182" t="s">
        <v>610</v>
      </c>
      <c r="D182" t="s">
        <v>611</v>
      </c>
      <c r="E182">
        <v>4433</v>
      </c>
      <c r="F182">
        <v>4675</v>
      </c>
      <c r="G182">
        <v>4947</v>
      </c>
      <c r="H182">
        <v>5231</v>
      </c>
      <c r="I182">
        <v>5500</v>
      </c>
      <c r="J182">
        <v>5738</v>
      </c>
      <c r="K182">
        <v>5936</v>
      </c>
      <c r="L182">
        <v>6102</v>
      </c>
      <c r="M182">
        <v>6241</v>
      </c>
      <c r="N182">
        <v>6368</v>
      </c>
      <c r="O182">
        <v>6493</v>
      </c>
      <c r="P182">
        <v>6619</v>
      </c>
      <c r="Q182">
        <v>6743</v>
      </c>
      <c r="R182">
        <v>6862</v>
      </c>
      <c r="S182">
        <v>6972</v>
      </c>
      <c r="T182">
        <v>7070</v>
      </c>
      <c r="U182">
        <v>7156</v>
      </c>
      <c r="V182">
        <v>7235</v>
      </c>
      <c r="W182">
        <v>7311</v>
      </c>
      <c r="X182">
        <v>7393</v>
      </c>
      <c r="Y182">
        <v>7488</v>
      </c>
      <c r="Z182">
        <v>7597</v>
      </c>
      <c r="AA182">
        <v>7719</v>
      </c>
      <c r="AB182">
        <v>7855</v>
      </c>
      <c r="AC182">
        <v>8007</v>
      </c>
      <c r="AD182">
        <v>8174</v>
      </c>
      <c r="AE182">
        <v>8356</v>
      </c>
      <c r="AF182">
        <v>8550</v>
      </c>
      <c r="AG182">
        <v>8752</v>
      </c>
      <c r="AH182">
        <v>8956</v>
      </c>
      <c r="AI182">
        <v>9157</v>
      </c>
      <c r="AJ182">
        <v>9354</v>
      </c>
      <c r="AK182">
        <v>9544</v>
      </c>
      <c r="AL182">
        <v>9719</v>
      </c>
      <c r="AM182">
        <v>9863</v>
      </c>
      <c r="AN182">
        <v>9970</v>
      </c>
      <c r="AO182">
        <v>10033</v>
      </c>
      <c r="AP182">
        <v>10056</v>
      </c>
      <c r="AQ182">
        <v>10054</v>
      </c>
      <c r="AR182">
        <v>10044</v>
      </c>
      <c r="AS182">
        <v>10042</v>
      </c>
      <c r="AT182">
        <v>10053</v>
      </c>
      <c r="AU182">
        <v>10073</v>
      </c>
      <c r="AV182">
        <v>10096</v>
      </c>
      <c r="AW182">
        <v>10113</v>
      </c>
      <c r="AX182">
        <v>10115</v>
      </c>
      <c r="AY182">
        <v>10101</v>
      </c>
      <c r="AZ182">
        <v>10075</v>
      </c>
      <c r="BA182">
        <v>10047</v>
      </c>
      <c r="BB182">
        <v>10028</v>
      </c>
      <c r="BC182">
        <v>10025</v>
      </c>
      <c r="BD182">
        <v>10057</v>
      </c>
      <c r="BE182">
        <v>10279</v>
      </c>
      <c r="BF182">
        <v>10821</v>
      </c>
      <c r="BG182">
        <v>11853</v>
      </c>
      <c r="BH182">
        <v>12475</v>
      </c>
      <c r="BI182">
        <v>13049</v>
      </c>
    </row>
    <row r="183" spans="1:61" x14ac:dyDescent="0.3">
      <c r="A183" t="s">
        <v>418</v>
      </c>
      <c r="B183" t="s">
        <v>419</v>
      </c>
      <c r="C183" t="s">
        <v>610</v>
      </c>
      <c r="D183" t="s">
        <v>611</v>
      </c>
      <c r="E183">
        <v>2371800</v>
      </c>
      <c r="F183">
        <v>2419700</v>
      </c>
      <c r="G183">
        <v>2482000</v>
      </c>
      <c r="H183">
        <v>2531800</v>
      </c>
      <c r="I183">
        <v>2585400</v>
      </c>
      <c r="J183">
        <v>2628400</v>
      </c>
      <c r="K183">
        <v>2675900</v>
      </c>
      <c r="L183">
        <v>2724100</v>
      </c>
      <c r="M183">
        <v>2748100</v>
      </c>
      <c r="N183">
        <v>2772800</v>
      </c>
      <c r="O183">
        <v>2810700</v>
      </c>
      <c r="P183">
        <v>2853000</v>
      </c>
      <c r="Q183">
        <v>2903900</v>
      </c>
      <c r="R183">
        <v>2961300</v>
      </c>
      <c r="S183">
        <v>3023700</v>
      </c>
      <c r="T183">
        <v>3083100</v>
      </c>
      <c r="U183">
        <v>3110500</v>
      </c>
      <c r="V183">
        <v>3120200</v>
      </c>
      <c r="W183">
        <v>3121200</v>
      </c>
      <c r="X183">
        <v>3109000</v>
      </c>
      <c r="Y183">
        <v>3112900</v>
      </c>
      <c r="Z183">
        <v>3124900</v>
      </c>
      <c r="AA183">
        <v>3156100</v>
      </c>
      <c r="AB183">
        <v>3199300</v>
      </c>
      <c r="AC183">
        <v>3227100</v>
      </c>
      <c r="AD183">
        <v>3247100</v>
      </c>
      <c r="AE183">
        <v>3246300</v>
      </c>
      <c r="AF183">
        <v>3274400</v>
      </c>
      <c r="AG183">
        <v>3283400</v>
      </c>
      <c r="AH183">
        <v>3299200</v>
      </c>
      <c r="AI183">
        <v>3329800</v>
      </c>
      <c r="AJ183">
        <v>3495100</v>
      </c>
      <c r="AK183">
        <v>3531700</v>
      </c>
      <c r="AL183">
        <v>3572200</v>
      </c>
      <c r="AM183">
        <v>3620000</v>
      </c>
      <c r="AN183">
        <v>3673400</v>
      </c>
      <c r="AO183">
        <v>3732000</v>
      </c>
      <c r="AP183">
        <v>3781300</v>
      </c>
      <c r="AQ183">
        <v>3815000</v>
      </c>
      <c r="AR183">
        <v>3835100</v>
      </c>
      <c r="AS183">
        <v>3857700</v>
      </c>
      <c r="AT183">
        <v>3880500</v>
      </c>
      <c r="AU183">
        <v>3948500</v>
      </c>
      <c r="AV183">
        <v>4027200</v>
      </c>
      <c r="AW183">
        <v>4087500</v>
      </c>
      <c r="AX183">
        <v>4133900</v>
      </c>
      <c r="AY183">
        <v>4184600</v>
      </c>
      <c r="AZ183">
        <v>4223800</v>
      </c>
      <c r="BA183">
        <v>4259800</v>
      </c>
      <c r="BB183">
        <v>4302600</v>
      </c>
      <c r="BC183">
        <v>4350700</v>
      </c>
      <c r="BD183">
        <v>4384000</v>
      </c>
      <c r="BE183">
        <v>4408100</v>
      </c>
      <c r="BF183">
        <v>4442100</v>
      </c>
      <c r="BG183">
        <v>4509700</v>
      </c>
      <c r="BH183">
        <v>4595700</v>
      </c>
      <c r="BI183">
        <v>4692700</v>
      </c>
    </row>
    <row r="184" spans="1:61" x14ac:dyDescent="0.3">
      <c r="A184" t="s">
        <v>420</v>
      </c>
      <c r="B184" t="s">
        <v>421</v>
      </c>
      <c r="C184" t="s">
        <v>610</v>
      </c>
      <c r="D184" t="s">
        <v>611</v>
      </c>
      <c r="E184">
        <v>788709114</v>
      </c>
      <c r="F184">
        <v>801024442</v>
      </c>
      <c r="G184">
        <v>811972766</v>
      </c>
      <c r="H184">
        <v>822892098</v>
      </c>
      <c r="I184">
        <v>833781082</v>
      </c>
      <c r="J184">
        <v>844331730</v>
      </c>
      <c r="K184">
        <v>854364014</v>
      </c>
      <c r="L184">
        <v>863999086</v>
      </c>
      <c r="M184">
        <v>872731745</v>
      </c>
      <c r="N184">
        <v>883261223</v>
      </c>
      <c r="O184">
        <v>892839932</v>
      </c>
      <c r="P184">
        <v>903117690</v>
      </c>
      <c r="Q184">
        <v>913621315</v>
      </c>
      <c r="R184">
        <v>923253553</v>
      </c>
      <c r="S184">
        <v>933925905</v>
      </c>
      <c r="T184">
        <v>944064422</v>
      </c>
      <c r="U184">
        <v>952681739</v>
      </c>
      <c r="V184">
        <v>961470085</v>
      </c>
      <c r="W184">
        <v>970246409</v>
      </c>
      <c r="X184">
        <v>979148318</v>
      </c>
      <c r="Y184">
        <v>987928331</v>
      </c>
      <c r="Z184">
        <v>996593865</v>
      </c>
      <c r="AA184">
        <v>1004836945</v>
      </c>
      <c r="AB184">
        <v>1012713908</v>
      </c>
      <c r="AC184">
        <v>1020245362</v>
      </c>
      <c r="AD184">
        <v>1027839846</v>
      </c>
      <c r="AE184">
        <v>1035732254</v>
      </c>
      <c r="AF184">
        <v>1043574007</v>
      </c>
      <c r="AG184">
        <v>1051552697</v>
      </c>
      <c r="AH184">
        <v>1060038063</v>
      </c>
      <c r="AI184">
        <v>1069095267</v>
      </c>
      <c r="AJ184">
        <v>1078768056</v>
      </c>
      <c r="AK184">
        <v>1088596983</v>
      </c>
      <c r="AL184">
        <v>1097985088</v>
      </c>
      <c r="AM184">
        <v>1106885537</v>
      </c>
      <c r="AN184">
        <v>1115600406</v>
      </c>
      <c r="AO184">
        <v>1124083112</v>
      </c>
      <c r="AP184">
        <v>1132508266</v>
      </c>
      <c r="AQ184">
        <v>1140597139</v>
      </c>
      <c r="AR184">
        <v>1148685952</v>
      </c>
      <c r="AS184">
        <v>1156568670</v>
      </c>
      <c r="AT184">
        <v>1164785029</v>
      </c>
      <c r="AU184">
        <v>1173046153</v>
      </c>
      <c r="AV184">
        <v>1181328842</v>
      </c>
      <c r="AW184">
        <v>1189684726</v>
      </c>
      <c r="AX184">
        <v>1198065132</v>
      </c>
      <c r="AY184">
        <v>1206821076</v>
      </c>
      <c r="AZ184">
        <v>1215883022</v>
      </c>
      <c r="BA184">
        <v>1225426692</v>
      </c>
      <c r="BB184">
        <v>1234203233</v>
      </c>
      <c r="BC184">
        <v>1242391523</v>
      </c>
      <c r="BD184">
        <v>1248769315</v>
      </c>
      <c r="BE184">
        <v>1256599264</v>
      </c>
      <c r="BF184">
        <v>1264695223</v>
      </c>
      <c r="BG184">
        <v>1273109967</v>
      </c>
      <c r="BH184">
        <v>1281401703</v>
      </c>
      <c r="BI184">
        <v>1289937319</v>
      </c>
    </row>
    <row r="185" spans="1:61" x14ac:dyDescent="0.3">
      <c r="A185" t="s">
        <v>422</v>
      </c>
      <c r="B185" t="s">
        <v>423</v>
      </c>
      <c r="C185" t="s">
        <v>610</v>
      </c>
      <c r="D185" t="s">
        <v>611</v>
      </c>
      <c r="E185">
        <v>551740</v>
      </c>
      <c r="F185">
        <v>564890</v>
      </c>
      <c r="G185">
        <v>578824</v>
      </c>
      <c r="H185">
        <v>593501</v>
      </c>
      <c r="I185">
        <v>608887</v>
      </c>
      <c r="J185">
        <v>625009</v>
      </c>
      <c r="K185">
        <v>642003</v>
      </c>
      <c r="L185">
        <v>660119</v>
      </c>
      <c r="M185">
        <v>679597</v>
      </c>
      <c r="N185">
        <v>700725</v>
      </c>
      <c r="O185">
        <v>723852</v>
      </c>
      <c r="P185">
        <v>748973</v>
      </c>
      <c r="Q185">
        <v>776383</v>
      </c>
      <c r="R185">
        <v>806991</v>
      </c>
      <c r="S185">
        <v>841948</v>
      </c>
      <c r="T185">
        <v>882044</v>
      </c>
      <c r="U185">
        <v>927439</v>
      </c>
      <c r="V185">
        <v>977808</v>
      </c>
      <c r="W185">
        <v>1032800</v>
      </c>
      <c r="X185">
        <v>1091853</v>
      </c>
      <c r="Y185">
        <v>1154379</v>
      </c>
      <c r="Z185">
        <v>1220587</v>
      </c>
      <c r="AA185">
        <v>1290111</v>
      </c>
      <c r="AB185">
        <v>1361097</v>
      </c>
      <c r="AC185">
        <v>1431077</v>
      </c>
      <c r="AD185">
        <v>1498417</v>
      </c>
      <c r="AE185">
        <v>1561185</v>
      </c>
      <c r="AF185">
        <v>1619864</v>
      </c>
      <c r="AG185">
        <v>1678116</v>
      </c>
      <c r="AH185">
        <v>1741160</v>
      </c>
      <c r="AI185">
        <v>1812160</v>
      </c>
      <c r="AJ185">
        <v>1893771</v>
      </c>
      <c r="AK185">
        <v>1983277</v>
      </c>
      <c r="AL185">
        <v>2072111</v>
      </c>
      <c r="AM185">
        <v>2148428</v>
      </c>
      <c r="AN185">
        <v>2204283</v>
      </c>
      <c r="AO185">
        <v>2236666</v>
      </c>
      <c r="AP185">
        <v>2249773</v>
      </c>
      <c r="AQ185">
        <v>2251875</v>
      </c>
      <c r="AR185">
        <v>2254918</v>
      </c>
      <c r="AS185">
        <v>2267991</v>
      </c>
      <c r="AT185">
        <v>2294787</v>
      </c>
      <c r="AU185">
        <v>2334285</v>
      </c>
      <c r="AV185">
        <v>2385255</v>
      </c>
      <c r="AW185">
        <v>2444751</v>
      </c>
      <c r="AX185">
        <v>2511269</v>
      </c>
      <c r="AY185">
        <v>2582991</v>
      </c>
      <c r="AZ185">
        <v>2662762</v>
      </c>
      <c r="BA185">
        <v>2759014</v>
      </c>
      <c r="BB185">
        <v>2882942</v>
      </c>
      <c r="BC185">
        <v>3041460</v>
      </c>
      <c r="BD185">
        <v>3237268</v>
      </c>
      <c r="BE185">
        <v>3464644</v>
      </c>
      <c r="BF185">
        <v>3711481</v>
      </c>
      <c r="BG185">
        <v>3960925</v>
      </c>
      <c r="BH185">
        <v>4199810</v>
      </c>
      <c r="BI185">
        <v>4424762</v>
      </c>
    </row>
    <row r="186" spans="1:61" x14ac:dyDescent="0.3">
      <c r="A186" t="s">
        <v>424</v>
      </c>
      <c r="B186" t="s">
        <v>425</v>
      </c>
      <c r="C186" t="s">
        <v>610</v>
      </c>
      <c r="D186" t="s">
        <v>611</v>
      </c>
      <c r="E186">
        <v>9196324</v>
      </c>
      <c r="F186">
        <v>9366201</v>
      </c>
      <c r="G186">
        <v>9539303</v>
      </c>
      <c r="H186">
        <v>9715748</v>
      </c>
      <c r="I186">
        <v>9898587</v>
      </c>
      <c r="J186">
        <v>10086706</v>
      </c>
      <c r="K186">
        <v>10278079</v>
      </c>
      <c r="L186">
        <v>10473132</v>
      </c>
      <c r="M186">
        <v>10676961</v>
      </c>
      <c r="N186">
        <v>10888229</v>
      </c>
      <c r="O186">
        <v>11107495</v>
      </c>
      <c r="P186">
        <v>11337824</v>
      </c>
      <c r="Q186">
        <v>11575349</v>
      </c>
      <c r="R186">
        <v>11816118</v>
      </c>
      <c r="S186">
        <v>12059314</v>
      </c>
      <c r="T186">
        <v>12306778</v>
      </c>
      <c r="U186">
        <v>12553340</v>
      </c>
      <c r="V186">
        <v>12802730</v>
      </c>
      <c r="W186">
        <v>13058255</v>
      </c>
      <c r="X186">
        <v>13332553</v>
      </c>
      <c r="Y186">
        <v>13628831</v>
      </c>
      <c r="Z186">
        <v>13946143</v>
      </c>
      <c r="AA186">
        <v>14286062</v>
      </c>
      <c r="AB186">
        <v>14639787</v>
      </c>
      <c r="AC186">
        <v>15008538</v>
      </c>
      <c r="AD186">
        <v>15397918</v>
      </c>
      <c r="AE186">
        <v>15805945</v>
      </c>
      <c r="AF186">
        <v>16230440</v>
      </c>
      <c r="AG186">
        <v>16657359</v>
      </c>
      <c r="AH186">
        <v>17075243</v>
      </c>
      <c r="AI186">
        <v>17465684</v>
      </c>
      <c r="AJ186">
        <v>17848156</v>
      </c>
      <c r="AK186">
        <v>18188830</v>
      </c>
      <c r="AL186">
        <v>18507402</v>
      </c>
      <c r="AM186">
        <v>18826109</v>
      </c>
      <c r="AN186">
        <v>19150245</v>
      </c>
      <c r="AO186">
        <v>19481582</v>
      </c>
      <c r="AP186">
        <v>19820722</v>
      </c>
      <c r="AQ186">
        <v>20172617</v>
      </c>
      <c r="AR186">
        <v>20555223</v>
      </c>
      <c r="AS186">
        <v>20944988</v>
      </c>
      <c r="AT186">
        <v>21329094</v>
      </c>
      <c r="AU186">
        <v>21724724</v>
      </c>
      <c r="AV186">
        <v>22143131</v>
      </c>
      <c r="AW186">
        <v>22602097</v>
      </c>
      <c r="AX186">
        <v>23114953</v>
      </c>
      <c r="AY186">
        <v>23687194</v>
      </c>
      <c r="AZ186">
        <v>24313721</v>
      </c>
      <c r="BA186">
        <v>24972681</v>
      </c>
      <c r="BB186">
        <v>25620918</v>
      </c>
      <c r="BC186">
        <v>26269542</v>
      </c>
      <c r="BD186">
        <v>26902018</v>
      </c>
      <c r="BE186">
        <v>27527819</v>
      </c>
      <c r="BF186">
        <v>28146089</v>
      </c>
      <c r="BG186">
        <v>28759578</v>
      </c>
      <c r="BH186">
        <v>29374084</v>
      </c>
      <c r="BI186">
        <v>29983809</v>
      </c>
    </row>
    <row r="187" spans="1:61" x14ac:dyDescent="0.3">
      <c r="A187" t="s">
        <v>426</v>
      </c>
      <c r="B187" t="s">
        <v>427</v>
      </c>
      <c r="C187" t="s">
        <v>610</v>
      </c>
      <c r="D187" t="s">
        <v>611</v>
      </c>
      <c r="E187">
        <v>44908293</v>
      </c>
      <c r="F187">
        <v>45984892</v>
      </c>
      <c r="G187">
        <v>47119361</v>
      </c>
      <c r="H187">
        <v>48309315</v>
      </c>
      <c r="I187">
        <v>49551904</v>
      </c>
      <c r="J187">
        <v>50845221</v>
      </c>
      <c r="K187">
        <v>52191095</v>
      </c>
      <c r="L187">
        <v>53590929</v>
      </c>
      <c r="M187">
        <v>55042397</v>
      </c>
      <c r="N187">
        <v>56542434</v>
      </c>
      <c r="O187">
        <v>58090759</v>
      </c>
      <c r="P187">
        <v>59687140</v>
      </c>
      <c r="Q187">
        <v>61338261</v>
      </c>
      <c r="R187">
        <v>63059481</v>
      </c>
      <c r="S187">
        <v>64870833</v>
      </c>
      <c r="T187">
        <v>66787901</v>
      </c>
      <c r="U187">
        <v>68813220</v>
      </c>
      <c r="V187">
        <v>70946231</v>
      </c>
      <c r="W187">
        <v>73194937</v>
      </c>
      <c r="X187">
        <v>75567682</v>
      </c>
      <c r="Y187">
        <v>78068144</v>
      </c>
      <c r="Z187">
        <v>80696945</v>
      </c>
      <c r="AA187">
        <v>83445863</v>
      </c>
      <c r="AB187">
        <v>86297640</v>
      </c>
      <c r="AC187">
        <v>89228949</v>
      </c>
      <c r="AD187">
        <v>92219488</v>
      </c>
      <c r="AE187">
        <v>95264460</v>
      </c>
      <c r="AF187">
        <v>98357473</v>
      </c>
      <c r="AG187">
        <v>101474835</v>
      </c>
      <c r="AH187">
        <v>104588490</v>
      </c>
      <c r="AI187">
        <v>107678614</v>
      </c>
      <c r="AJ187">
        <v>110730420</v>
      </c>
      <c r="AK187">
        <v>113747135</v>
      </c>
      <c r="AL187">
        <v>116749560</v>
      </c>
      <c r="AM187">
        <v>119769556</v>
      </c>
      <c r="AN187">
        <v>122829148</v>
      </c>
      <c r="AO187">
        <v>125938339</v>
      </c>
      <c r="AP187">
        <v>129086987</v>
      </c>
      <c r="AQ187">
        <v>132253264</v>
      </c>
      <c r="AR187">
        <v>135405584</v>
      </c>
      <c r="AS187">
        <v>138523285</v>
      </c>
      <c r="AT187">
        <v>141601437</v>
      </c>
      <c r="AU187">
        <v>144654143</v>
      </c>
      <c r="AV187">
        <v>147703401</v>
      </c>
      <c r="AW187">
        <v>150780300</v>
      </c>
      <c r="AX187">
        <v>153909667</v>
      </c>
      <c r="AY187">
        <v>157093993</v>
      </c>
      <c r="AZ187">
        <v>160332974</v>
      </c>
      <c r="BA187">
        <v>163644603</v>
      </c>
      <c r="BB187">
        <v>167049580</v>
      </c>
      <c r="BC187">
        <v>170560182</v>
      </c>
      <c r="BD187">
        <v>174184265</v>
      </c>
      <c r="BE187">
        <v>177911533</v>
      </c>
      <c r="BF187">
        <v>181712595</v>
      </c>
      <c r="BG187">
        <v>185546257</v>
      </c>
      <c r="BH187">
        <v>189380513</v>
      </c>
      <c r="BI187">
        <v>193203476</v>
      </c>
    </row>
    <row r="188" spans="1:61" x14ac:dyDescent="0.3">
      <c r="A188" t="s">
        <v>428</v>
      </c>
      <c r="B188" t="s">
        <v>429</v>
      </c>
      <c r="C188" t="s">
        <v>610</v>
      </c>
      <c r="D188" t="s">
        <v>611</v>
      </c>
      <c r="E188">
        <v>1132921</v>
      </c>
      <c r="F188">
        <v>1167035</v>
      </c>
      <c r="G188">
        <v>1202373</v>
      </c>
      <c r="H188">
        <v>1238823</v>
      </c>
      <c r="I188">
        <v>1276276</v>
      </c>
      <c r="J188">
        <v>1314626</v>
      </c>
      <c r="K188">
        <v>1353804</v>
      </c>
      <c r="L188">
        <v>1393799</v>
      </c>
      <c r="M188">
        <v>1434657</v>
      </c>
      <c r="N188">
        <v>1476479</v>
      </c>
      <c r="O188">
        <v>1519299</v>
      </c>
      <c r="P188">
        <v>1563115</v>
      </c>
      <c r="Q188">
        <v>1607834</v>
      </c>
      <c r="R188">
        <v>1653256</v>
      </c>
      <c r="S188">
        <v>1699113</v>
      </c>
      <c r="T188">
        <v>1745205</v>
      </c>
      <c r="U188">
        <v>1791453</v>
      </c>
      <c r="V188">
        <v>1837890</v>
      </c>
      <c r="W188">
        <v>1884515</v>
      </c>
      <c r="X188">
        <v>1931389</v>
      </c>
      <c r="Y188">
        <v>1978578</v>
      </c>
      <c r="Z188">
        <v>2026065</v>
      </c>
      <c r="AA188">
        <v>2073844</v>
      </c>
      <c r="AB188">
        <v>2121939</v>
      </c>
      <c r="AC188">
        <v>2170409</v>
      </c>
      <c r="AD188">
        <v>2219276</v>
      </c>
      <c r="AE188">
        <v>2268574</v>
      </c>
      <c r="AF188">
        <v>2318332</v>
      </c>
      <c r="AG188">
        <v>2368618</v>
      </c>
      <c r="AH188">
        <v>2419491</v>
      </c>
      <c r="AI188">
        <v>2471009</v>
      </c>
      <c r="AJ188">
        <v>2523181</v>
      </c>
      <c r="AK188">
        <v>2576018</v>
      </c>
      <c r="AL188">
        <v>2629644</v>
      </c>
      <c r="AM188">
        <v>2684183</v>
      </c>
      <c r="AN188">
        <v>2739730</v>
      </c>
      <c r="AO188">
        <v>2796344</v>
      </c>
      <c r="AP188">
        <v>2853941</v>
      </c>
      <c r="AQ188">
        <v>2912328</v>
      </c>
      <c r="AR188">
        <v>2971197</v>
      </c>
      <c r="AS188">
        <v>3030347</v>
      </c>
      <c r="AT188">
        <v>3089684</v>
      </c>
      <c r="AU188">
        <v>3149265</v>
      </c>
      <c r="AV188">
        <v>3209174</v>
      </c>
      <c r="AW188">
        <v>3269541</v>
      </c>
      <c r="AX188">
        <v>3330465</v>
      </c>
      <c r="AY188">
        <v>3391905</v>
      </c>
      <c r="AZ188">
        <v>3453807</v>
      </c>
      <c r="BA188">
        <v>3516268</v>
      </c>
      <c r="BB188">
        <v>3579385</v>
      </c>
      <c r="BC188">
        <v>3643222</v>
      </c>
      <c r="BD188">
        <v>3707782</v>
      </c>
      <c r="BE188">
        <v>3772938</v>
      </c>
      <c r="BF188">
        <v>3838462</v>
      </c>
      <c r="BG188">
        <v>3903986</v>
      </c>
      <c r="BH188">
        <v>3969249</v>
      </c>
      <c r="BI188">
        <v>4034119</v>
      </c>
    </row>
    <row r="189" spans="1:61" x14ac:dyDescent="0.3">
      <c r="A189" t="s">
        <v>430</v>
      </c>
      <c r="B189" t="s">
        <v>431</v>
      </c>
      <c r="C189" t="s">
        <v>610</v>
      </c>
      <c r="D189" t="s">
        <v>611</v>
      </c>
      <c r="E189">
        <v>10061515</v>
      </c>
      <c r="F189">
        <v>10350242</v>
      </c>
      <c r="G189">
        <v>10650667</v>
      </c>
      <c r="H189">
        <v>10961540</v>
      </c>
      <c r="I189">
        <v>11281015</v>
      </c>
      <c r="J189">
        <v>11607681</v>
      </c>
      <c r="K189">
        <v>11941325</v>
      </c>
      <c r="L189">
        <v>12282082</v>
      </c>
      <c r="M189">
        <v>12629329</v>
      </c>
      <c r="N189">
        <v>12982449</v>
      </c>
      <c r="O189">
        <v>13341069</v>
      </c>
      <c r="P189">
        <v>13704335</v>
      </c>
      <c r="Q189">
        <v>14072476</v>
      </c>
      <c r="R189">
        <v>14447648</v>
      </c>
      <c r="S189">
        <v>14832841</v>
      </c>
      <c r="T189">
        <v>15229947</v>
      </c>
      <c r="U189">
        <v>15639901</v>
      </c>
      <c r="V189">
        <v>16061323</v>
      </c>
      <c r="W189">
        <v>16491083</v>
      </c>
      <c r="X189">
        <v>16924753</v>
      </c>
      <c r="Y189">
        <v>17359120</v>
      </c>
      <c r="Z189">
        <v>17792549</v>
      </c>
      <c r="AA189">
        <v>18225730</v>
      </c>
      <c r="AB189">
        <v>18660439</v>
      </c>
      <c r="AC189">
        <v>19099584</v>
      </c>
      <c r="AD189">
        <v>19544956</v>
      </c>
      <c r="AE189">
        <v>19996253</v>
      </c>
      <c r="AF189">
        <v>20451710</v>
      </c>
      <c r="AG189">
        <v>20909895</v>
      </c>
      <c r="AH189">
        <v>21368859</v>
      </c>
      <c r="AI189">
        <v>21826658</v>
      </c>
      <c r="AJ189">
        <v>22283128</v>
      </c>
      <c r="AK189">
        <v>22737056</v>
      </c>
      <c r="AL189">
        <v>23184228</v>
      </c>
      <c r="AM189">
        <v>23619356</v>
      </c>
      <c r="AN189">
        <v>24038760</v>
      </c>
      <c r="AO189">
        <v>24441074</v>
      </c>
      <c r="AP189">
        <v>24827406</v>
      </c>
      <c r="AQ189">
        <v>25199748</v>
      </c>
      <c r="AR189">
        <v>25561299</v>
      </c>
      <c r="AS189">
        <v>25914879</v>
      </c>
      <c r="AT189">
        <v>26261363</v>
      </c>
      <c r="AU189">
        <v>26601467</v>
      </c>
      <c r="AV189">
        <v>26937738</v>
      </c>
      <c r="AW189">
        <v>27273194</v>
      </c>
      <c r="AX189">
        <v>27610410</v>
      </c>
      <c r="AY189">
        <v>27949944</v>
      </c>
      <c r="AZ189">
        <v>28292724</v>
      </c>
      <c r="BA189">
        <v>28641980</v>
      </c>
      <c r="BB189">
        <v>29001507</v>
      </c>
      <c r="BC189">
        <v>29373646</v>
      </c>
      <c r="BD189">
        <v>29759989</v>
      </c>
      <c r="BE189">
        <v>30158966</v>
      </c>
      <c r="BF189">
        <v>30565716</v>
      </c>
      <c r="BG189">
        <v>30973354</v>
      </c>
      <c r="BH189">
        <v>31376671</v>
      </c>
      <c r="BI189">
        <v>31773839</v>
      </c>
    </row>
    <row r="190" spans="1:61" x14ac:dyDescent="0.3">
      <c r="A190" t="s">
        <v>432</v>
      </c>
      <c r="B190" t="s">
        <v>433</v>
      </c>
      <c r="C190" t="s">
        <v>610</v>
      </c>
      <c r="D190" t="s">
        <v>611</v>
      </c>
      <c r="E190">
        <v>26273025</v>
      </c>
      <c r="F190">
        <v>27164617</v>
      </c>
      <c r="G190">
        <v>28081231</v>
      </c>
      <c r="H190">
        <v>29016771</v>
      </c>
      <c r="I190">
        <v>29962876</v>
      </c>
      <c r="J190">
        <v>30913933</v>
      </c>
      <c r="K190">
        <v>31867563</v>
      </c>
      <c r="L190">
        <v>32826599</v>
      </c>
      <c r="M190">
        <v>33797042</v>
      </c>
      <c r="N190">
        <v>34787588</v>
      </c>
      <c r="O190">
        <v>35804729</v>
      </c>
      <c r="P190">
        <v>36851055</v>
      </c>
      <c r="Q190">
        <v>37925400</v>
      </c>
      <c r="R190">
        <v>39026082</v>
      </c>
      <c r="S190">
        <v>40149961</v>
      </c>
      <c r="T190">
        <v>41295124</v>
      </c>
      <c r="U190">
        <v>42461193</v>
      </c>
      <c r="V190">
        <v>43650333</v>
      </c>
      <c r="W190">
        <v>44866273</v>
      </c>
      <c r="X190">
        <v>46113995</v>
      </c>
      <c r="Y190">
        <v>47396968</v>
      </c>
      <c r="Z190">
        <v>48715592</v>
      </c>
      <c r="AA190">
        <v>50068493</v>
      </c>
      <c r="AB190">
        <v>51455033</v>
      </c>
      <c r="AC190">
        <v>52873974</v>
      </c>
      <c r="AD190">
        <v>54323648</v>
      </c>
      <c r="AE190">
        <v>55804072</v>
      </c>
      <c r="AF190">
        <v>57313311</v>
      </c>
      <c r="AG190">
        <v>58845205</v>
      </c>
      <c r="AH190">
        <v>60391867</v>
      </c>
      <c r="AI190">
        <v>61947348</v>
      </c>
      <c r="AJ190">
        <v>63508459</v>
      </c>
      <c r="AK190">
        <v>65075486</v>
      </c>
      <c r="AL190">
        <v>66650247</v>
      </c>
      <c r="AM190">
        <v>68236230</v>
      </c>
      <c r="AN190">
        <v>69835715</v>
      </c>
      <c r="AO190">
        <v>71446107</v>
      </c>
      <c r="AP190">
        <v>73064764</v>
      </c>
      <c r="AQ190">
        <v>74693695</v>
      </c>
      <c r="AR190">
        <v>76335812</v>
      </c>
      <c r="AS190">
        <v>77991569</v>
      </c>
      <c r="AT190">
        <v>79665315</v>
      </c>
      <c r="AU190">
        <v>81352060</v>
      </c>
      <c r="AV190">
        <v>83031954</v>
      </c>
      <c r="AW190">
        <v>84678493</v>
      </c>
      <c r="AX190">
        <v>86274237</v>
      </c>
      <c r="AY190">
        <v>87809419</v>
      </c>
      <c r="AZ190">
        <v>89293490</v>
      </c>
      <c r="BA190">
        <v>90751864</v>
      </c>
      <c r="BB190">
        <v>92220879</v>
      </c>
      <c r="BC190">
        <v>93726624</v>
      </c>
      <c r="BD190">
        <v>95277940</v>
      </c>
      <c r="BE190">
        <v>96866642</v>
      </c>
      <c r="BF190">
        <v>98481032</v>
      </c>
      <c r="BG190">
        <v>100102249</v>
      </c>
      <c r="BH190">
        <v>101716359</v>
      </c>
      <c r="BI190">
        <v>103320222</v>
      </c>
    </row>
    <row r="191" spans="1:61" x14ac:dyDescent="0.3">
      <c r="A191" t="s">
        <v>434</v>
      </c>
      <c r="B191" t="s">
        <v>435</v>
      </c>
      <c r="C191" t="s">
        <v>610</v>
      </c>
      <c r="D191" t="s">
        <v>611</v>
      </c>
      <c r="E191">
        <v>9642</v>
      </c>
      <c r="F191">
        <v>9900</v>
      </c>
      <c r="G191">
        <v>10151</v>
      </c>
      <c r="H191">
        <v>10378</v>
      </c>
      <c r="I191">
        <v>10593</v>
      </c>
      <c r="J191">
        <v>10782</v>
      </c>
      <c r="K191">
        <v>10946</v>
      </c>
      <c r="L191">
        <v>11080</v>
      </c>
      <c r="M191">
        <v>11205</v>
      </c>
      <c r="N191">
        <v>11331</v>
      </c>
      <c r="O191">
        <v>11480</v>
      </c>
      <c r="P191">
        <v>11654</v>
      </c>
      <c r="Q191">
        <v>11852</v>
      </c>
      <c r="R191">
        <v>12046</v>
      </c>
      <c r="S191">
        <v>12197</v>
      </c>
      <c r="T191">
        <v>12278</v>
      </c>
      <c r="U191">
        <v>12285</v>
      </c>
      <c r="V191">
        <v>12225</v>
      </c>
      <c r="W191">
        <v>12153</v>
      </c>
      <c r="X191">
        <v>12124</v>
      </c>
      <c r="Y191">
        <v>12194</v>
      </c>
      <c r="Z191">
        <v>12387</v>
      </c>
      <c r="AA191">
        <v>12663</v>
      </c>
      <c r="AB191">
        <v>13012</v>
      </c>
      <c r="AC191">
        <v>13372</v>
      </c>
      <c r="AD191">
        <v>13696</v>
      </c>
      <c r="AE191">
        <v>13985</v>
      </c>
      <c r="AF191">
        <v>14240</v>
      </c>
      <c r="AG191">
        <v>14490</v>
      </c>
      <c r="AH191">
        <v>14757</v>
      </c>
      <c r="AI191">
        <v>15088</v>
      </c>
      <c r="AJ191">
        <v>15474</v>
      </c>
      <c r="AK191">
        <v>15894</v>
      </c>
      <c r="AL191">
        <v>16342</v>
      </c>
      <c r="AM191">
        <v>16806</v>
      </c>
      <c r="AN191">
        <v>17253</v>
      </c>
      <c r="AO191">
        <v>17691</v>
      </c>
      <c r="AP191">
        <v>18123</v>
      </c>
      <c r="AQ191">
        <v>18524</v>
      </c>
      <c r="AR191">
        <v>18879</v>
      </c>
      <c r="AS191">
        <v>19175</v>
      </c>
      <c r="AT191">
        <v>19404</v>
      </c>
      <c r="AU191">
        <v>19574</v>
      </c>
      <c r="AV191">
        <v>19700</v>
      </c>
      <c r="AW191">
        <v>19804</v>
      </c>
      <c r="AX191">
        <v>19906</v>
      </c>
      <c r="AY191">
        <v>20012</v>
      </c>
      <c r="AZ191">
        <v>20116</v>
      </c>
      <c r="BA191">
        <v>20228</v>
      </c>
      <c r="BB191">
        <v>20342</v>
      </c>
      <c r="BC191">
        <v>20470</v>
      </c>
      <c r="BD191">
        <v>20599</v>
      </c>
      <c r="BE191">
        <v>20758</v>
      </c>
      <c r="BF191">
        <v>20920</v>
      </c>
      <c r="BG191">
        <v>21094</v>
      </c>
      <c r="BH191">
        <v>21288</v>
      </c>
      <c r="BI191">
        <v>21503</v>
      </c>
    </row>
    <row r="192" spans="1:61" x14ac:dyDescent="0.3">
      <c r="A192" t="s">
        <v>436</v>
      </c>
      <c r="B192" t="s">
        <v>437</v>
      </c>
      <c r="C192" t="s">
        <v>610</v>
      </c>
      <c r="D192" t="s">
        <v>611</v>
      </c>
      <c r="E192">
        <v>2010677</v>
      </c>
      <c r="F192">
        <v>2051947</v>
      </c>
      <c r="G192">
        <v>2094687</v>
      </c>
      <c r="H192">
        <v>2139303</v>
      </c>
      <c r="I192">
        <v>2186340</v>
      </c>
      <c r="J192">
        <v>2236206</v>
      </c>
      <c r="K192">
        <v>2289109</v>
      </c>
      <c r="L192">
        <v>2344977</v>
      </c>
      <c r="M192">
        <v>2403595</v>
      </c>
      <c r="N192">
        <v>2464548</v>
      </c>
      <c r="O192">
        <v>2527586</v>
      </c>
      <c r="P192">
        <v>2592628</v>
      </c>
      <c r="Q192">
        <v>2659851</v>
      </c>
      <c r="R192">
        <v>2729580</v>
      </c>
      <c r="S192">
        <v>2802243</v>
      </c>
      <c r="T192">
        <v>2878156</v>
      </c>
      <c r="U192">
        <v>2957339</v>
      </c>
      <c r="V192">
        <v>3039660</v>
      </c>
      <c r="W192">
        <v>3125034</v>
      </c>
      <c r="X192">
        <v>3213360</v>
      </c>
      <c r="Y192">
        <v>3304473</v>
      </c>
      <c r="Z192">
        <v>3398469</v>
      </c>
      <c r="AA192">
        <v>3495199</v>
      </c>
      <c r="AB192">
        <v>3594004</v>
      </c>
      <c r="AC192">
        <v>3694041</v>
      </c>
      <c r="AD192">
        <v>3794720</v>
      </c>
      <c r="AE192">
        <v>3895852</v>
      </c>
      <c r="AF192">
        <v>3997702</v>
      </c>
      <c r="AG192">
        <v>4100729</v>
      </c>
      <c r="AH192">
        <v>4205654</v>
      </c>
      <c r="AI192">
        <v>4313059</v>
      </c>
      <c r="AJ192">
        <v>4423007</v>
      </c>
      <c r="AK192">
        <v>4535520</v>
      </c>
      <c r="AL192">
        <v>4651169</v>
      </c>
      <c r="AM192">
        <v>4770606</v>
      </c>
      <c r="AN192">
        <v>4894276</v>
      </c>
      <c r="AO192">
        <v>5022437</v>
      </c>
      <c r="AP192">
        <v>5154910</v>
      </c>
      <c r="AQ192">
        <v>5291178</v>
      </c>
      <c r="AR192">
        <v>5430479</v>
      </c>
      <c r="AS192">
        <v>5572222</v>
      </c>
      <c r="AT192">
        <v>5716152</v>
      </c>
      <c r="AU192">
        <v>5862316</v>
      </c>
      <c r="AV192">
        <v>6010724</v>
      </c>
      <c r="AW192">
        <v>6161517</v>
      </c>
      <c r="AX192">
        <v>6314709</v>
      </c>
      <c r="AY192">
        <v>6470272</v>
      </c>
      <c r="AZ192">
        <v>6627922</v>
      </c>
      <c r="BA192">
        <v>6787187</v>
      </c>
      <c r="BB192">
        <v>6947447</v>
      </c>
      <c r="BC192">
        <v>7108239</v>
      </c>
      <c r="BD192">
        <v>7269348</v>
      </c>
      <c r="BE192">
        <v>7430836</v>
      </c>
      <c r="BF192">
        <v>7592865</v>
      </c>
      <c r="BG192">
        <v>7755785</v>
      </c>
      <c r="BH192">
        <v>7919825</v>
      </c>
      <c r="BI192">
        <v>8084991</v>
      </c>
    </row>
    <row r="193" spans="1:61" x14ac:dyDescent="0.3">
      <c r="A193" t="s">
        <v>438</v>
      </c>
      <c r="B193" t="s">
        <v>439</v>
      </c>
      <c r="C193" t="s">
        <v>610</v>
      </c>
      <c r="D193" t="s">
        <v>611</v>
      </c>
      <c r="E193">
        <v>29637450</v>
      </c>
      <c r="F193">
        <v>29964000</v>
      </c>
      <c r="G193">
        <v>30308500</v>
      </c>
      <c r="H193">
        <v>30712000</v>
      </c>
      <c r="I193">
        <v>31139450</v>
      </c>
      <c r="J193">
        <v>31444950</v>
      </c>
      <c r="K193">
        <v>31681000</v>
      </c>
      <c r="L193">
        <v>31987155</v>
      </c>
      <c r="M193">
        <v>32294655</v>
      </c>
      <c r="N193">
        <v>32548300</v>
      </c>
      <c r="O193">
        <v>32664300</v>
      </c>
      <c r="P193">
        <v>32783500</v>
      </c>
      <c r="Q193">
        <v>33055650</v>
      </c>
      <c r="R193">
        <v>33357200</v>
      </c>
      <c r="S193">
        <v>33678899</v>
      </c>
      <c r="T193">
        <v>34015199</v>
      </c>
      <c r="U193">
        <v>34356300</v>
      </c>
      <c r="V193">
        <v>34689050</v>
      </c>
      <c r="W193">
        <v>34965600</v>
      </c>
      <c r="X193">
        <v>35247217</v>
      </c>
      <c r="Y193">
        <v>35574150</v>
      </c>
      <c r="Z193">
        <v>35898587</v>
      </c>
      <c r="AA193">
        <v>36230481</v>
      </c>
      <c r="AB193">
        <v>36571808</v>
      </c>
      <c r="AC193">
        <v>36904134</v>
      </c>
      <c r="AD193">
        <v>37201885</v>
      </c>
      <c r="AE193">
        <v>37456119</v>
      </c>
      <c r="AF193">
        <v>37668045</v>
      </c>
      <c r="AG193">
        <v>37824487</v>
      </c>
      <c r="AH193">
        <v>37961529</v>
      </c>
      <c r="AI193">
        <v>38110782</v>
      </c>
      <c r="AJ193">
        <v>38246193</v>
      </c>
      <c r="AK193">
        <v>38363667</v>
      </c>
      <c r="AL193">
        <v>38461408</v>
      </c>
      <c r="AM193">
        <v>38542652</v>
      </c>
      <c r="AN193">
        <v>38594998</v>
      </c>
      <c r="AO193">
        <v>38624370</v>
      </c>
      <c r="AP193">
        <v>38649660</v>
      </c>
      <c r="AQ193">
        <v>38663481</v>
      </c>
      <c r="AR193">
        <v>38660271</v>
      </c>
      <c r="AS193">
        <v>38258629</v>
      </c>
      <c r="AT193">
        <v>38248076</v>
      </c>
      <c r="AU193">
        <v>38230364</v>
      </c>
      <c r="AV193">
        <v>38204570</v>
      </c>
      <c r="AW193">
        <v>38182222</v>
      </c>
      <c r="AX193">
        <v>38165445</v>
      </c>
      <c r="AY193">
        <v>38141267</v>
      </c>
      <c r="AZ193">
        <v>38120560</v>
      </c>
      <c r="BA193">
        <v>38125759</v>
      </c>
      <c r="BB193">
        <v>38151603</v>
      </c>
      <c r="BC193">
        <v>38042794</v>
      </c>
      <c r="BD193">
        <v>38063255</v>
      </c>
      <c r="BE193">
        <v>38063164</v>
      </c>
      <c r="BF193">
        <v>38040196</v>
      </c>
      <c r="BG193">
        <v>38011735</v>
      </c>
      <c r="BH193">
        <v>37986412</v>
      </c>
      <c r="BI193">
        <v>37948016</v>
      </c>
    </row>
    <row r="194" spans="1:61" x14ac:dyDescent="0.3">
      <c r="A194" t="s">
        <v>440</v>
      </c>
      <c r="B194" t="s">
        <v>441</v>
      </c>
      <c r="C194" t="s">
        <v>610</v>
      </c>
      <c r="D194" t="s">
        <v>611</v>
      </c>
      <c r="E194">
        <v>188636191</v>
      </c>
      <c r="F194">
        <v>192957526</v>
      </c>
      <c r="G194">
        <v>197466057</v>
      </c>
      <c r="H194">
        <v>202169074</v>
      </c>
      <c r="I194">
        <v>207073952</v>
      </c>
      <c r="J194">
        <v>212187233</v>
      </c>
      <c r="K194">
        <v>217522775</v>
      </c>
      <c r="L194">
        <v>223086567</v>
      </c>
      <c r="M194">
        <v>228868113</v>
      </c>
      <c r="N194">
        <v>234850584</v>
      </c>
      <c r="O194">
        <v>241027706</v>
      </c>
      <c r="P194">
        <v>247376381</v>
      </c>
      <c r="Q194">
        <v>253914730</v>
      </c>
      <c r="R194">
        <v>260725221</v>
      </c>
      <c r="S194">
        <v>267918888</v>
      </c>
      <c r="T194">
        <v>275565267</v>
      </c>
      <c r="U194">
        <v>283715621</v>
      </c>
      <c r="V194">
        <v>292321446</v>
      </c>
      <c r="W194">
        <v>301230680</v>
      </c>
      <c r="X194">
        <v>310230861</v>
      </c>
      <c r="Y194">
        <v>319174900</v>
      </c>
      <c r="Z194">
        <v>328020973</v>
      </c>
      <c r="AA194">
        <v>336834728</v>
      </c>
      <c r="AB194">
        <v>345711225</v>
      </c>
      <c r="AC194">
        <v>354794146</v>
      </c>
      <c r="AD194">
        <v>364199513</v>
      </c>
      <c r="AE194">
        <v>373930490</v>
      </c>
      <c r="AF194">
        <v>383984828</v>
      </c>
      <c r="AG194">
        <v>394465713</v>
      </c>
      <c r="AH194">
        <v>405497636</v>
      </c>
      <c r="AI194">
        <v>417158756</v>
      </c>
      <c r="AJ194">
        <v>429531376</v>
      </c>
      <c r="AK194">
        <v>442573477</v>
      </c>
      <c r="AL194">
        <v>456086696</v>
      </c>
      <c r="AM194">
        <v>469790790</v>
      </c>
      <c r="AN194">
        <v>483495980</v>
      </c>
      <c r="AO194">
        <v>497126039</v>
      </c>
      <c r="AP194">
        <v>510777895</v>
      </c>
      <c r="AQ194">
        <v>524647448</v>
      </c>
      <c r="AR194">
        <v>539018066</v>
      </c>
      <c r="AS194">
        <v>554097477</v>
      </c>
      <c r="AT194">
        <v>569959700</v>
      </c>
      <c r="AU194">
        <v>586553190</v>
      </c>
      <c r="AV194">
        <v>603809871</v>
      </c>
      <c r="AW194">
        <v>621611464</v>
      </c>
      <c r="AX194">
        <v>639876871</v>
      </c>
      <c r="AY194">
        <v>658586521</v>
      </c>
      <c r="AZ194">
        <v>677788806</v>
      </c>
      <c r="BA194">
        <v>697549138</v>
      </c>
      <c r="BB194">
        <v>717959651</v>
      </c>
      <c r="BC194">
        <v>739082260</v>
      </c>
      <c r="BD194">
        <v>760942116</v>
      </c>
      <c r="BE194">
        <v>783505835</v>
      </c>
      <c r="BF194">
        <v>806705375</v>
      </c>
      <c r="BG194">
        <v>830442736</v>
      </c>
      <c r="BH194">
        <v>854646007</v>
      </c>
      <c r="BI194">
        <v>879292453</v>
      </c>
    </row>
    <row r="195" spans="1:61" x14ac:dyDescent="0.3">
      <c r="A195" t="s">
        <v>442</v>
      </c>
      <c r="B195" t="s">
        <v>443</v>
      </c>
      <c r="C195" t="s">
        <v>610</v>
      </c>
      <c r="D195" t="s">
        <v>611</v>
      </c>
      <c r="E195">
        <v>2358000</v>
      </c>
      <c r="F195">
        <v>2399722</v>
      </c>
      <c r="G195">
        <v>2450322</v>
      </c>
      <c r="H195">
        <v>2504530</v>
      </c>
      <c r="I195">
        <v>2554066</v>
      </c>
      <c r="J195">
        <v>2594000</v>
      </c>
      <c r="K195">
        <v>2624995</v>
      </c>
      <c r="L195">
        <v>2645674</v>
      </c>
      <c r="M195">
        <v>2662064</v>
      </c>
      <c r="N195">
        <v>2684150</v>
      </c>
      <c r="O195">
        <v>2718000</v>
      </c>
      <c r="P195">
        <v>2762190</v>
      </c>
      <c r="Q195">
        <v>2817256</v>
      </c>
      <c r="R195">
        <v>2878786</v>
      </c>
      <c r="S195">
        <v>2939299</v>
      </c>
      <c r="T195">
        <v>2994000</v>
      </c>
      <c r="U195">
        <v>3043854</v>
      </c>
      <c r="V195">
        <v>3088690</v>
      </c>
      <c r="W195">
        <v>3129421</v>
      </c>
      <c r="X195">
        <v>3168088</v>
      </c>
      <c r="Y195">
        <v>3206000</v>
      </c>
      <c r="Z195">
        <v>3242552</v>
      </c>
      <c r="AA195">
        <v>3277453</v>
      </c>
      <c r="AB195">
        <v>3311138</v>
      </c>
      <c r="AC195">
        <v>3344190</v>
      </c>
      <c r="AD195">
        <v>3377000</v>
      </c>
      <c r="AE195">
        <v>3409554</v>
      </c>
      <c r="AF195">
        <v>3441850</v>
      </c>
      <c r="AG195">
        <v>3473898</v>
      </c>
      <c r="AH195">
        <v>3505650</v>
      </c>
      <c r="AI195">
        <v>3537000</v>
      </c>
      <c r="AJ195">
        <v>3562110</v>
      </c>
      <c r="AK195">
        <v>3585176</v>
      </c>
      <c r="AL195">
        <v>3615497</v>
      </c>
      <c r="AM195">
        <v>3649237</v>
      </c>
      <c r="AN195">
        <v>3683103</v>
      </c>
      <c r="AO195">
        <v>3724655</v>
      </c>
      <c r="AP195">
        <v>3759430</v>
      </c>
      <c r="AQ195">
        <v>3781101</v>
      </c>
      <c r="AR195">
        <v>3800081</v>
      </c>
      <c r="AS195">
        <v>3810605</v>
      </c>
      <c r="AT195">
        <v>3818774</v>
      </c>
      <c r="AU195">
        <v>3823701</v>
      </c>
      <c r="AV195">
        <v>3826095</v>
      </c>
      <c r="AW195">
        <v>3826878</v>
      </c>
      <c r="AX195">
        <v>3821362</v>
      </c>
      <c r="AY195">
        <v>3805214</v>
      </c>
      <c r="AZ195">
        <v>3782995</v>
      </c>
      <c r="BA195">
        <v>3760866</v>
      </c>
      <c r="BB195">
        <v>3740410</v>
      </c>
      <c r="BC195">
        <v>3721525</v>
      </c>
      <c r="BD195">
        <v>3678732</v>
      </c>
      <c r="BE195">
        <v>3634488</v>
      </c>
      <c r="BF195">
        <v>3593077</v>
      </c>
      <c r="BG195">
        <v>3534874</v>
      </c>
      <c r="BH195">
        <v>3473181</v>
      </c>
      <c r="BI195">
        <v>3411307</v>
      </c>
    </row>
    <row r="196" spans="1:61" x14ac:dyDescent="0.3">
      <c r="A196" t="s">
        <v>444</v>
      </c>
      <c r="B196" t="s">
        <v>445</v>
      </c>
      <c r="C196" t="s">
        <v>610</v>
      </c>
      <c r="D196" t="s">
        <v>611</v>
      </c>
      <c r="E196">
        <v>11424176</v>
      </c>
      <c r="F196">
        <v>11665595</v>
      </c>
      <c r="G196">
        <v>11871712</v>
      </c>
      <c r="H196">
        <v>12065468</v>
      </c>
      <c r="I196">
        <v>12282419</v>
      </c>
      <c r="J196">
        <v>12547525</v>
      </c>
      <c r="K196">
        <v>12864954</v>
      </c>
      <c r="L196">
        <v>13222694</v>
      </c>
      <c r="M196">
        <v>13609982</v>
      </c>
      <c r="N196">
        <v>14010339</v>
      </c>
      <c r="O196">
        <v>14410400</v>
      </c>
      <c r="P196">
        <v>14809521</v>
      </c>
      <c r="Q196">
        <v>15207771</v>
      </c>
      <c r="R196">
        <v>15593351</v>
      </c>
      <c r="S196">
        <v>15952078</v>
      </c>
      <c r="T196">
        <v>16274740</v>
      </c>
      <c r="U196">
        <v>16554746</v>
      </c>
      <c r="V196">
        <v>16796578</v>
      </c>
      <c r="W196">
        <v>17015983</v>
      </c>
      <c r="X196">
        <v>17235666</v>
      </c>
      <c r="Y196">
        <v>17472140</v>
      </c>
      <c r="Z196">
        <v>17731230</v>
      </c>
      <c r="AA196">
        <v>18008564</v>
      </c>
      <c r="AB196">
        <v>18298214</v>
      </c>
      <c r="AC196">
        <v>18590138</v>
      </c>
      <c r="AD196">
        <v>18877238</v>
      </c>
      <c r="AE196">
        <v>19156795</v>
      </c>
      <c r="AF196">
        <v>19431986</v>
      </c>
      <c r="AG196">
        <v>19708323</v>
      </c>
      <c r="AH196">
        <v>19993755</v>
      </c>
      <c r="AI196">
        <v>20293054</v>
      </c>
      <c r="AJ196">
        <v>20609150</v>
      </c>
      <c r="AK196">
        <v>20937404</v>
      </c>
      <c r="AL196">
        <v>21265834</v>
      </c>
      <c r="AM196">
        <v>21577982</v>
      </c>
      <c r="AN196">
        <v>21862299</v>
      </c>
      <c r="AO196">
        <v>22113548</v>
      </c>
      <c r="AP196">
        <v>22335638</v>
      </c>
      <c r="AQ196">
        <v>22537336</v>
      </c>
      <c r="AR196">
        <v>22731985</v>
      </c>
      <c r="AS196">
        <v>22929075</v>
      </c>
      <c r="AT196">
        <v>23131810</v>
      </c>
      <c r="AU196">
        <v>23336681</v>
      </c>
      <c r="AV196">
        <v>23538540</v>
      </c>
      <c r="AW196">
        <v>23729498</v>
      </c>
      <c r="AX196">
        <v>23904167</v>
      </c>
      <c r="AY196">
        <v>24061097</v>
      </c>
      <c r="AZ196">
        <v>24203289</v>
      </c>
      <c r="BA196">
        <v>24335146</v>
      </c>
      <c r="BB196">
        <v>24463021</v>
      </c>
      <c r="BC196">
        <v>24591599</v>
      </c>
      <c r="BD196">
        <v>24722298</v>
      </c>
      <c r="BE196">
        <v>24854034</v>
      </c>
      <c r="BF196">
        <v>24985976</v>
      </c>
      <c r="BG196">
        <v>25116363</v>
      </c>
      <c r="BH196">
        <v>25243917</v>
      </c>
      <c r="BI196">
        <v>25368620</v>
      </c>
    </row>
    <row r="197" spans="1:61" x14ac:dyDescent="0.3">
      <c r="A197" t="s">
        <v>446</v>
      </c>
      <c r="B197" t="s">
        <v>447</v>
      </c>
      <c r="C197" t="s">
        <v>610</v>
      </c>
      <c r="D197" t="s">
        <v>611</v>
      </c>
      <c r="E197">
        <v>8857716</v>
      </c>
      <c r="F197">
        <v>8929316</v>
      </c>
      <c r="G197">
        <v>8993985</v>
      </c>
      <c r="H197">
        <v>9030355</v>
      </c>
      <c r="I197">
        <v>9035365</v>
      </c>
      <c r="J197">
        <v>8998595</v>
      </c>
      <c r="K197">
        <v>8930990</v>
      </c>
      <c r="L197">
        <v>8874520</v>
      </c>
      <c r="M197">
        <v>8836650</v>
      </c>
      <c r="N197">
        <v>8757705</v>
      </c>
      <c r="O197">
        <v>8680431</v>
      </c>
      <c r="P197">
        <v>8643756</v>
      </c>
      <c r="Q197">
        <v>8630430</v>
      </c>
      <c r="R197">
        <v>8633100</v>
      </c>
      <c r="S197">
        <v>8754365</v>
      </c>
      <c r="T197">
        <v>9093470</v>
      </c>
      <c r="U197">
        <v>9355810</v>
      </c>
      <c r="V197">
        <v>9455675</v>
      </c>
      <c r="W197">
        <v>9558250</v>
      </c>
      <c r="X197">
        <v>9661265</v>
      </c>
      <c r="Y197">
        <v>9766312</v>
      </c>
      <c r="Z197">
        <v>9851362</v>
      </c>
      <c r="AA197">
        <v>9911771</v>
      </c>
      <c r="AB197">
        <v>9957865</v>
      </c>
      <c r="AC197">
        <v>9996232</v>
      </c>
      <c r="AD197">
        <v>10023613</v>
      </c>
      <c r="AE197">
        <v>10032734</v>
      </c>
      <c r="AF197">
        <v>10030031</v>
      </c>
      <c r="AG197">
        <v>10019610</v>
      </c>
      <c r="AH197">
        <v>10005000</v>
      </c>
      <c r="AI197">
        <v>9983218</v>
      </c>
      <c r="AJ197">
        <v>9960235</v>
      </c>
      <c r="AK197">
        <v>9952494</v>
      </c>
      <c r="AL197">
        <v>9964675</v>
      </c>
      <c r="AM197">
        <v>9991525</v>
      </c>
      <c r="AN197">
        <v>10026176</v>
      </c>
      <c r="AO197">
        <v>10063945</v>
      </c>
      <c r="AP197">
        <v>10108977</v>
      </c>
      <c r="AQ197">
        <v>10160196</v>
      </c>
      <c r="AR197">
        <v>10217828</v>
      </c>
      <c r="AS197">
        <v>10289898</v>
      </c>
      <c r="AT197">
        <v>10362722</v>
      </c>
      <c r="AU197">
        <v>10419631</v>
      </c>
      <c r="AV197">
        <v>10458821</v>
      </c>
      <c r="AW197">
        <v>10483861</v>
      </c>
      <c r="AX197">
        <v>10503330</v>
      </c>
      <c r="AY197">
        <v>10522288</v>
      </c>
      <c r="AZ197">
        <v>10542964</v>
      </c>
      <c r="BA197">
        <v>10558177</v>
      </c>
      <c r="BB197">
        <v>10568247</v>
      </c>
      <c r="BC197">
        <v>10573100</v>
      </c>
      <c r="BD197">
        <v>10557560</v>
      </c>
      <c r="BE197">
        <v>10514844</v>
      </c>
      <c r="BF197">
        <v>10457295</v>
      </c>
      <c r="BG197">
        <v>10401062</v>
      </c>
      <c r="BH197">
        <v>10358076</v>
      </c>
      <c r="BI197">
        <v>10324611</v>
      </c>
    </row>
    <row r="198" spans="1:61" x14ac:dyDescent="0.3">
      <c r="A198" t="s">
        <v>448</v>
      </c>
      <c r="B198" t="s">
        <v>449</v>
      </c>
      <c r="C198" t="s">
        <v>610</v>
      </c>
      <c r="D198" t="s">
        <v>611</v>
      </c>
      <c r="E198">
        <v>1902875</v>
      </c>
      <c r="F198">
        <v>1953328</v>
      </c>
      <c r="G198">
        <v>2005337</v>
      </c>
      <c r="H198">
        <v>2058915</v>
      </c>
      <c r="I198">
        <v>2114095</v>
      </c>
      <c r="J198">
        <v>2170859</v>
      </c>
      <c r="K198">
        <v>2229376</v>
      </c>
      <c r="L198">
        <v>2289582</v>
      </c>
      <c r="M198">
        <v>2350901</v>
      </c>
      <c r="N198">
        <v>2412566</v>
      </c>
      <c r="O198">
        <v>2474106</v>
      </c>
      <c r="P198">
        <v>2535359</v>
      </c>
      <c r="Q198">
        <v>2596739</v>
      </c>
      <c r="R198">
        <v>2659088</v>
      </c>
      <c r="S198">
        <v>2723523</v>
      </c>
      <c r="T198">
        <v>2790962</v>
      </c>
      <c r="U198">
        <v>2861581</v>
      </c>
      <c r="V198">
        <v>2935375</v>
      </c>
      <c r="W198">
        <v>3012829</v>
      </c>
      <c r="X198">
        <v>3094482</v>
      </c>
      <c r="Y198">
        <v>3180630</v>
      </c>
      <c r="Z198">
        <v>3271456</v>
      </c>
      <c r="AA198">
        <v>3366719</v>
      </c>
      <c r="AB198">
        <v>3465793</v>
      </c>
      <c r="AC198">
        <v>3567752</v>
      </c>
      <c r="AD198">
        <v>3671826</v>
      </c>
      <c r="AE198">
        <v>3777763</v>
      </c>
      <c r="AF198">
        <v>3885436</v>
      </c>
      <c r="AG198">
        <v>3994331</v>
      </c>
      <c r="AH198">
        <v>4103911</v>
      </c>
      <c r="AI198">
        <v>4213742</v>
      </c>
      <c r="AJ198">
        <v>4323410</v>
      </c>
      <c r="AK198">
        <v>4432736</v>
      </c>
      <c r="AL198">
        <v>4541902</v>
      </c>
      <c r="AM198">
        <v>4651225</v>
      </c>
      <c r="AN198">
        <v>4760850</v>
      </c>
      <c r="AO198">
        <v>4870694</v>
      </c>
      <c r="AP198">
        <v>4980344</v>
      </c>
      <c r="AQ198">
        <v>5089310</v>
      </c>
      <c r="AR198">
        <v>5196937</v>
      </c>
      <c r="AS198">
        <v>5302700</v>
      </c>
      <c r="AT198">
        <v>5406624</v>
      </c>
      <c r="AU198">
        <v>5508611</v>
      </c>
      <c r="AV198">
        <v>5607950</v>
      </c>
      <c r="AW198">
        <v>5703740</v>
      </c>
      <c r="AX198">
        <v>5795494</v>
      </c>
      <c r="AY198">
        <v>5882796</v>
      </c>
      <c r="AZ198">
        <v>5966159</v>
      </c>
      <c r="BA198">
        <v>6047117</v>
      </c>
      <c r="BB198">
        <v>6127837</v>
      </c>
      <c r="BC198">
        <v>6209877</v>
      </c>
      <c r="BD198">
        <v>6293783</v>
      </c>
      <c r="BE198">
        <v>6379219</v>
      </c>
      <c r="BF198">
        <v>6465740</v>
      </c>
      <c r="BG198">
        <v>6552584</v>
      </c>
      <c r="BH198">
        <v>6639119</v>
      </c>
      <c r="BI198">
        <v>6725308</v>
      </c>
    </row>
    <row r="199" spans="1:61" x14ac:dyDescent="0.3">
      <c r="A199" t="s">
        <v>450</v>
      </c>
      <c r="B199" t="s">
        <v>451</v>
      </c>
      <c r="C199" t="s">
        <v>610</v>
      </c>
      <c r="D199" t="s">
        <v>611</v>
      </c>
      <c r="AI199">
        <v>1978248</v>
      </c>
      <c r="AJ199">
        <v>2068845</v>
      </c>
      <c r="AK199">
        <v>2163591</v>
      </c>
      <c r="AL199">
        <v>2262676</v>
      </c>
      <c r="AM199">
        <v>2366298</v>
      </c>
      <c r="AN199">
        <v>2474666</v>
      </c>
      <c r="AO199">
        <v>2587997</v>
      </c>
      <c r="AP199">
        <v>2706518</v>
      </c>
      <c r="AQ199">
        <v>2776568</v>
      </c>
      <c r="AR199">
        <v>2848431</v>
      </c>
      <c r="AS199">
        <v>2922153</v>
      </c>
      <c r="AT199">
        <v>2997784</v>
      </c>
      <c r="AU199">
        <v>3075373</v>
      </c>
      <c r="AV199">
        <v>3154969</v>
      </c>
      <c r="AW199">
        <v>3236626</v>
      </c>
      <c r="AX199">
        <v>3320396</v>
      </c>
      <c r="AY199">
        <v>3406334</v>
      </c>
      <c r="AZ199">
        <v>3494496</v>
      </c>
      <c r="BA199">
        <v>3596688</v>
      </c>
      <c r="BB199">
        <v>3702218</v>
      </c>
      <c r="BC199">
        <v>3811102</v>
      </c>
      <c r="BD199">
        <v>3927051</v>
      </c>
      <c r="BE199">
        <v>4046901</v>
      </c>
      <c r="BF199">
        <v>4169506</v>
      </c>
      <c r="BG199">
        <v>4294682</v>
      </c>
      <c r="BH199">
        <v>4422143</v>
      </c>
      <c r="BI199">
        <v>4551566</v>
      </c>
    </row>
    <row r="200" spans="1:61" x14ac:dyDescent="0.3">
      <c r="A200" t="s">
        <v>452</v>
      </c>
      <c r="B200" t="s">
        <v>453</v>
      </c>
      <c r="C200" t="s">
        <v>610</v>
      </c>
      <c r="D200" t="s">
        <v>611</v>
      </c>
      <c r="E200">
        <v>865809</v>
      </c>
      <c r="F200">
        <v>894213</v>
      </c>
      <c r="G200">
        <v>924220</v>
      </c>
      <c r="H200">
        <v>955104</v>
      </c>
      <c r="I200">
        <v>985873</v>
      </c>
      <c r="J200">
        <v>1015763</v>
      </c>
      <c r="K200">
        <v>1044550</v>
      </c>
      <c r="L200">
        <v>1072397</v>
      </c>
      <c r="M200">
        <v>1099420</v>
      </c>
      <c r="N200">
        <v>1125867</v>
      </c>
      <c r="O200">
        <v>1152033</v>
      </c>
      <c r="P200">
        <v>1177892</v>
      </c>
      <c r="Q200">
        <v>1203419</v>
      </c>
      <c r="R200">
        <v>1228876</v>
      </c>
      <c r="S200">
        <v>1254518</v>
      </c>
      <c r="T200">
        <v>1280561</v>
      </c>
      <c r="U200">
        <v>1306937</v>
      </c>
      <c r="V200">
        <v>1333621</v>
      </c>
      <c r="W200">
        <v>1361133</v>
      </c>
      <c r="X200">
        <v>1390028</v>
      </c>
      <c r="Y200">
        <v>1420671</v>
      </c>
      <c r="Z200">
        <v>1453521</v>
      </c>
      <c r="AA200">
        <v>1488185</v>
      </c>
      <c r="AB200">
        <v>1523012</v>
      </c>
      <c r="AC200">
        <v>1555767</v>
      </c>
      <c r="AD200">
        <v>1585015</v>
      </c>
      <c r="AE200">
        <v>1609919</v>
      </c>
      <c r="AF200">
        <v>1631156</v>
      </c>
      <c r="AG200">
        <v>1650642</v>
      </c>
      <c r="AH200">
        <v>1671078</v>
      </c>
      <c r="AI200">
        <v>1694410</v>
      </c>
      <c r="AJ200">
        <v>1721268</v>
      </c>
      <c r="AK200">
        <v>1750900</v>
      </c>
      <c r="AL200">
        <v>1782065</v>
      </c>
      <c r="AM200">
        <v>1812883</v>
      </c>
      <c r="AN200">
        <v>1841945</v>
      </c>
      <c r="AO200">
        <v>1869030</v>
      </c>
      <c r="AP200">
        <v>1894563</v>
      </c>
      <c r="AQ200">
        <v>1918749</v>
      </c>
      <c r="AR200">
        <v>1941852</v>
      </c>
      <c r="AS200">
        <v>1964221</v>
      </c>
      <c r="AT200">
        <v>1985713</v>
      </c>
      <c r="AU200">
        <v>2006441</v>
      </c>
      <c r="AV200">
        <v>2027202</v>
      </c>
      <c r="AW200">
        <v>2049012</v>
      </c>
      <c r="AX200">
        <v>2072666</v>
      </c>
      <c r="AY200">
        <v>2098522</v>
      </c>
      <c r="AZ200">
        <v>2126308</v>
      </c>
      <c r="BA200">
        <v>2155439</v>
      </c>
      <c r="BB200">
        <v>2184920</v>
      </c>
      <c r="BC200">
        <v>2214096</v>
      </c>
      <c r="BD200">
        <v>2242763</v>
      </c>
      <c r="BE200">
        <v>2271298</v>
      </c>
      <c r="BF200">
        <v>2300045</v>
      </c>
      <c r="BG200">
        <v>2329458</v>
      </c>
      <c r="BH200">
        <v>2358955</v>
      </c>
      <c r="BI200">
        <v>2388875</v>
      </c>
    </row>
    <row r="201" spans="1:61" x14ac:dyDescent="0.3">
      <c r="A201" t="s">
        <v>454</v>
      </c>
      <c r="B201" t="s">
        <v>455</v>
      </c>
      <c r="C201" t="s">
        <v>610</v>
      </c>
      <c r="D201" t="s">
        <v>611</v>
      </c>
      <c r="E201">
        <v>754705296</v>
      </c>
      <c r="F201">
        <v>765517069</v>
      </c>
      <c r="G201">
        <v>774970556</v>
      </c>
      <c r="H201">
        <v>784274508</v>
      </c>
      <c r="I201">
        <v>793405703</v>
      </c>
      <c r="J201">
        <v>802234753</v>
      </c>
      <c r="K201">
        <v>810477286</v>
      </c>
      <c r="L201">
        <v>818162391</v>
      </c>
      <c r="M201">
        <v>824881275</v>
      </c>
      <c r="N201">
        <v>833307280</v>
      </c>
      <c r="O201">
        <v>840843453</v>
      </c>
      <c r="P201">
        <v>848964693</v>
      </c>
      <c r="Q201">
        <v>857032016</v>
      </c>
      <c r="R201">
        <v>864105636</v>
      </c>
      <c r="S201">
        <v>872196067</v>
      </c>
      <c r="T201">
        <v>879650582</v>
      </c>
      <c r="U201">
        <v>885529196</v>
      </c>
      <c r="V201">
        <v>891585019</v>
      </c>
      <c r="W201">
        <v>897682739</v>
      </c>
      <c r="X201">
        <v>904034683</v>
      </c>
      <c r="Y201">
        <v>910110515</v>
      </c>
      <c r="Z201">
        <v>916187214</v>
      </c>
      <c r="AA201">
        <v>921702426</v>
      </c>
      <c r="AB201">
        <v>926784900</v>
      </c>
      <c r="AC201">
        <v>931567479</v>
      </c>
      <c r="AD201">
        <v>936391539</v>
      </c>
      <c r="AE201">
        <v>941637615</v>
      </c>
      <c r="AF201">
        <v>946964644</v>
      </c>
      <c r="AG201">
        <v>952508537</v>
      </c>
      <c r="AH201">
        <v>958458726</v>
      </c>
      <c r="AI201">
        <v>964601905</v>
      </c>
      <c r="AJ201">
        <v>970905788</v>
      </c>
      <c r="AK201">
        <v>977731113</v>
      </c>
      <c r="AL201">
        <v>984287542</v>
      </c>
      <c r="AM201">
        <v>989994339</v>
      </c>
      <c r="AN201">
        <v>995414349</v>
      </c>
      <c r="AO201">
        <v>1000643917</v>
      </c>
      <c r="AP201">
        <v>1005863658</v>
      </c>
      <c r="AQ201">
        <v>1010698898</v>
      </c>
      <c r="AR201">
        <v>1015607141</v>
      </c>
      <c r="AS201">
        <v>1020591851</v>
      </c>
      <c r="AT201">
        <v>1025668442</v>
      </c>
      <c r="AU201">
        <v>1030742327</v>
      </c>
      <c r="AV201">
        <v>1035918960</v>
      </c>
      <c r="AW201">
        <v>1041303142</v>
      </c>
      <c r="AX201">
        <v>1046610825</v>
      </c>
      <c r="AY201">
        <v>1052236679</v>
      </c>
      <c r="AZ201">
        <v>1058174512</v>
      </c>
      <c r="BA201">
        <v>1064603305</v>
      </c>
      <c r="BB201">
        <v>1070107590</v>
      </c>
      <c r="BC201">
        <v>1075140985</v>
      </c>
      <c r="BD201">
        <v>1078083259</v>
      </c>
      <c r="BE201">
        <v>1082722218</v>
      </c>
      <c r="BF201">
        <v>1087560614</v>
      </c>
      <c r="BG201">
        <v>1092601669</v>
      </c>
      <c r="BH201">
        <v>1097570905</v>
      </c>
      <c r="BI201">
        <v>1102730983</v>
      </c>
    </row>
    <row r="202" spans="1:61" x14ac:dyDescent="0.3">
      <c r="A202" t="s">
        <v>456</v>
      </c>
      <c r="B202" t="s">
        <v>457</v>
      </c>
      <c r="C202" t="s">
        <v>610</v>
      </c>
      <c r="D202" t="s">
        <v>611</v>
      </c>
      <c r="E202">
        <v>78076</v>
      </c>
      <c r="F202">
        <v>80703</v>
      </c>
      <c r="G202">
        <v>83651</v>
      </c>
      <c r="H202">
        <v>86837</v>
      </c>
      <c r="I202">
        <v>90132</v>
      </c>
      <c r="J202">
        <v>93438</v>
      </c>
      <c r="K202">
        <v>96732</v>
      </c>
      <c r="L202">
        <v>100029</v>
      </c>
      <c r="M202">
        <v>103386</v>
      </c>
      <c r="N202">
        <v>106857</v>
      </c>
      <c r="O202">
        <v>110495</v>
      </c>
      <c r="P202">
        <v>114313</v>
      </c>
      <c r="Q202">
        <v>118279</v>
      </c>
      <c r="R202">
        <v>122356</v>
      </c>
      <c r="S202">
        <v>126486</v>
      </c>
      <c r="T202">
        <v>130619</v>
      </c>
      <c r="U202">
        <v>134748</v>
      </c>
      <c r="V202">
        <v>138864</v>
      </c>
      <c r="W202">
        <v>143032</v>
      </c>
      <c r="X202">
        <v>147296</v>
      </c>
      <c r="Y202">
        <v>151708</v>
      </c>
      <c r="Z202">
        <v>156243</v>
      </c>
      <c r="AA202">
        <v>160888</v>
      </c>
      <c r="AB202">
        <v>165613</v>
      </c>
      <c r="AC202">
        <v>170396</v>
      </c>
      <c r="AD202">
        <v>175204</v>
      </c>
      <c r="AE202">
        <v>180075</v>
      </c>
      <c r="AF202">
        <v>184950</v>
      </c>
      <c r="AG202">
        <v>189738</v>
      </c>
      <c r="AH202">
        <v>194252</v>
      </c>
      <c r="AI202">
        <v>198375</v>
      </c>
      <c r="AJ202">
        <v>202016</v>
      </c>
      <c r="AK202">
        <v>205266</v>
      </c>
      <c r="AL202">
        <v>208345</v>
      </c>
      <c r="AM202">
        <v>211579</v>
      </c>
      <c r="AN202">
        <v>215196</v>
      </c>
      <c r="AO202">
        <v>219283</v>
      </c>
      <c r="AP202">
        <v>223731</v>
      </c>
      <c r="AQ202">
        <v>228376</v>
      </c>
      <c r="AR202">
        <v>232952</v>
      </c>
      <c r="AS202">
        <v>237258</v>
      </c>
      <c r="AT202">
        <v>241273</v>
      </c>
      <c r="AU202">
        <v>245006</v>
      </c>
      <c r="AV202">
        <v>248499</v>
      </c>
      <c r="AW202">
        <v>251775</v>
      </c>
      <c r="AX202">
        <v>254886</v>
      </c>
      <c r="AY202">
        <v>257832</v>
      </c>
      <c r="AZ202">
        <v>260594</v>
      </c>
      <c r="BA202">
        <v>263179</v>
      </c>
      <c r="BB202">
        <v>265581</v>
      </c>
      <c r="BC202">
        <v>267820</v>
      </c>
      <c r="BD202">
        <v>269843</v>
      </c>
      <c r="BE202">
        <v>271703</v>
      </c>
      <c r="BF202">
        <v>273528</v>
      </c>
      <c r="BG202">
        <v>275484</v>
      </c>
      <c r="BH202">
        <v>277690</v>
      </c>
      <c r="BI202">
        <v>280208</v>
      </c>
    </row>
    <row r="203" spans="1:61" x14ac:dyDescent="0.3">
      <c r="A203" t="s">
        <v>458</v>
      </c>
      <c r="B203" t="s">
        <v>459</v>
      </c>
      <c r="C203" t="s">
        <v>610</v>
      </c>
      <c r="D203" t="s">
        <v>611</v>
      </c>
      <c r="E203">
        <v>47384</v>
      </c>
      <c r="F203">
        <v>51421</v>
      </c>
      <c r="G203">
        <v>56263</v>
      </c>
      <c r="H203">
        <v>61717</v>
      </c>
      <c r="I203">
        <v>67567</v>
      </c>
      <c r="J203">
        <v>73633</v>
      </c>
      <c r="K203">
        <v>79844</v>
      </c>
      <c r="L203">
        <v>86295</v>
      </c>
      <c r="M203">
        <v>93201</v>
      </c>
      <c r="N203">
        <v>100874</v>
      </c>
      <c r="O203">
        <v>109514</v>
      </c>
      <c r="P203">
        <v>119424</v>
      </c>
      <c r="Q203">
        <v>130534</v>
      </c>
      <c r="R203">
        <v>142241</v>
      </c>
      <c r="S203">
        <v>153704</v>
      </c>
      <c r="T203">
        <v>164413</v>
      </c>
      <c r="U203">
        <v>173836</v>
      </c>
      <c r="V203">
        <v>182443</v>
      </c>
      <c r="W203">
        <v>192093</v>
      </c>
      <c r="X203">
        <v>205313</v>
      </c>
      <c r="Y203">
        <v>223775</v>
      </c>
      <c r="Z203">
        <v>248144</v>
      </c>
      <c r="AA203">
        <v>277396</v>
      </c>
      <c r="AB203">
        <v>309479</v>
      </c>
      <c r="AC203">
        <v>341455</v>
      </c>
      <c r="AD203">
        <v>371081</v>
      </c>
      <c r="AE203">
        <v>397932</v>
      </c>
      <c r="AF203">
        <v>422341</v>
      </c>
      <c r="AG203">
        <v>443794</v>
      </c>
      <c r="AH203">
        <v>461870</v>
      </c>
      <c r="AI203">
        <v>476445</v>
      </c>
      <c r="AJ203">
        <v>487491</v>
      </c>
      <c r="AK203">
        <v>495517</v>
      </c>
      <c r="AL203">
        <v>501566</v>
      </c>
      <c r="AM203">
        <v>507095</v>
      </c>
      <c r="AN203">
        <v>513455</v>
      </c>
      <c r="AO203">
        <v>522304</v>
      </c>
      <c r="AP203">
        <v>534608</v>
      </c>
      <c r="AQ203">
        <v>550430</v>
      </c>
      <c r="AR203">
        <v>569447</v>
      </c>
      <c r="AS203">
        <v>592267</v>
      </c>
      <c r="AT203">
        <v>616886</v>
      </c>
      <c r="AU203">
        <v>645659</v>
      </c>
      <c r="AV203">
        <v>688586</v>
      </c>
      <c r="AW203">
        <v>758855</v>
      </c>
      <c r="AX203">
        <v>864863</v>
      </c>
      <c r="AY203">
        <v>1010382</v>
      </c>
      <c r="AZ203">
        <v>1189633</v>
      </c>
      <c r="BA203">
        <v>1389342</v>
      </c>
      <c r="BB203">
        <v>1590780</v>
      </c>
      <c r="BC203">
        <v>1779676</v>
      </c>
      <c r="BD203">
        <v>1952054</v>
      </c>
      <c r="BE203">
        <v>2109568</v>
      </c>
      <c r="BF203">
        <v>2250473</v>
      </c>
      <c r="BG203">
        <v>2374419</v>
      </c>
      <c r="BH203">
        <v>2481539</v>
      </c>
      <c r="BI203">
        <v>2569804</v>
      </c>
    </row>
    <row r="204" spans="1:61" x14ac:dyDescent="0.3">
      <c r="A204" t="s">
        <v>460</v>
      </c>
      <c r="B204" t="s">
        <v>461</v>
      </c>
      <c r="C204" t="s">
        <v>610</v>
      </c>
      <c r="D204" t="s">
        <v>611</v>
      </c>
      <c r="E204">
        <v>18406905</v>
      </c>
      <c r="F204">
        <v>18555250</v>
      </c>
      <c r="G204">
        <v>18676550</v>
      </c>
      <c r="H204">
        <v>18797850</v>
      </c>
      <c r="I204">
        <v>18919126</v>
      </c>
      <c r="J204">
        <v>19031576</v>
      </c>
      <c r="K204">
        <v>19215450</v>
      </c>
      <c r="L204">
        <v>19534242</v>
      </c>
      <c r="M204">
        <v>19799831</v>
      </c>
      <c r="N204">
        <v>20009141</v>
      </c>
      <c r="O204">
        <v>20250398</v>
      </c>
      <c r="P204">
        <v>20461567</v>
      </c>
      <c r="Q204">
        <v>20657957</v>
      </c>
      <c r="R204">
        <v>20835681</v>
      </c>
      <c r="S204">
        <v>21029429</v>
      </c>
      <c r="T204">
        <v>21293583</v>
      </c>
      <c r="U204">
        <v>21551634</v>
      </c>
      <c r="V204">
        <v>21756096</v>
      </c>
      <c r="W204">
        <v>21951464</v>
      </c>
      <c r="X204">
        <v>22090488</v>
      </c>
      <c r="Y204">
        <v>22242653</v>
      </c>
      <c r="Z204">
        <v>22415169</v>
      </c>
      <c r="AA204">
        <v>22515389</v>
      </c>
      <c r="AB204">
        <v>22588790</v>
      </c>
      <c r="AC204">
        <v>22655940</v>
      </c>
      <c r="AD204">
        <v>22755427</v>
      </c>
      <c r="AE204">
        <v>22859269</v>
      </c>
      <c r="AF204">
        <v>22949430</v>
      </c>
      <c r="AG204">
        <v>23057662</v>
      </c>
      <c r="AH204">
        <v>23161458</v>
      </c>
      <c r="AI204">
        <v>23201835</v>
      </c>
      <c r="AJ204">
        <v>23001155</v>
      </c>
      <c r="AK204">
        <v>22794284</v>
      </c>
      <c r="AL204">
        <v>22763280</v>
      </c>
      <c r="AM204">
        <v>22730211</v>
      </c>
      <c r="AN204">
        <v>22684270</v>
      </c>
      <c r="AO204">
        <v>22619004</v>
      </c>
      <c r="AP204">
        <v>22553978</v>
      </c>
      <c r="AQ204">
        <v>22507344</v>
      </c>
      <c r="AR204">
        <v>22472040</v>
      </c>
      <c r="AS204">
        <v>22442971</v>
      </c>
      <c r="AT204">
        <v>22131970</v>
      </c>
      <c r="AU204">
        <v>21730496</v>
      </c>
      <c r="AV204">
        <v>21574326</v>
      </c>
      <c r="AW204">
        <v>21451748</v>
      </c>
      <c r="AX204">
        <v>21319685</v>
      </c>
      <c r="AY204">
        <v>21193760</v>
      </c>
      <c r="AZ204">
        <v>20882982</v>
      </c>
      <c r="BA204">
        <v>20537875</v>
      </c>
      <c r="BB204">
        <v>20367487</v>
      </c>
      <c r="BC204">
        <v>20246871</v>
      </c>
      <c r="BD204">
        <v>20147528</v>
      </c>
      <c r="BE204">
        <v>20058035</v>
      </c>
      <c r="BF204">
        <v>19983693</v>
      </c>
      <c r="BG204">
        <v>19908979</v>
      </c>
      <c r="BH204">
        <v>19815481</v>
      </c>
      <c r="BI204">
        <v>19705301</v>
      </c>
    </row>
    <row r="205" spans="1:61" x14ac:dyDescent="0.3">
      <c r="A205" t="s">
        <v>462</v>
      </c>
      <c r="B205" t="s">
        <v>463</v>
      </c>
      <c r="C205" t="s">
        <v>610</v>
      </c>
      <c r="D205" t="s">
        <v>611</v>
      </c>
      <c r="E205">
        <v>119897000</v>
      </c>
      <c r="F205">
        <v>121236000</v>
      </c>
      <c r="G205">
        <v>122591000</v>
      </c>
      <c r="H205">
        <v>123960000</v>
      </c>
      <c r="I205">
        <v>125345000</v>
      </c>
      <c r="J205">
        <v>126745000</v>
      </c>
      <c r="K205">
        <v>127468000</v>
      </c>
      <c r="L205">
        <v>128196000</v>
      </c>
      <c r="M205">
        <v>128928000</v>
      </c>
      <c r="N205">
        <v>129664000</v>
      </c>
      <c r="O205">
        <v>130404000</v>
      </c>
      <c r="P205">
        <v>131155000</v>
      </c>
      <c r="Q205">
        <v>131909000</v>
      </c>
      <c r="R205">
        <v>132669000</v>
      </c>
      <c r="S205">
        <v>133432000</v>
      </c>
      <c r="T205">
        <v>134200000</v>
      </c>
      <c r="U205">
        <v>135147000</v>
      </c>
      <c r="V205">
        <v>136100000</v>
      </c>
      <c r="W205">
        <v>137060000</v>
      </c>
      <c r="X205">
        <v>138027000</v>
      </c>
      <c r="Y205">
        <v>139010000</v>
      </c>
      <c r="Z205">
        <v>139941000</v>
      </c>
      <c r="AA205">
        <v>140823000</v>
      </c>
      <c r="AB205">
        <v>141668000</v>
      </c>
      <c r="AC205">
        <v>142745000</v>
      </c>
      <c r="AD205">
        <v>143858000</v>
      </c>
      <c r="AE205">
        <v>144894000</v>
      </c>
      <c r="AF205">
        <v>145908000</v>
      </c>
      <c r="AG205">
        <v>146857000</v>
      </c>
      <c r="AH205">
        <v>147721000</v>
      </c>
      <c r="AI205">
        <v>148292000</v>
      </c>
      <c r="AJ205">
        <v>148624000</v>
      </c>
      <c r="AK205">
        <v>148689000</v>
      </c>
      <c r="AL205">
        <v>148520000</v>
      </c>
      <c r="AM205">
        <v>148336000</v>
      </c>
      <c r="AN205">
        <v>148375726</v>
      </c>
      <c r="AO205">
        <v>148160042</v>
      </c>
      <c r="AP205">
        <v>147915307</v>
      </c>
      <c r="AQ205">
        <v>147670692</v>
      </c>
      <c r="AR205">
        <v>147214392</v>
      </c>
      <c r="AS205">
        <v>146596557</v>
      </c>
      <c r="AT205">
        <v>145976083</v>
      </c>
      <c r="AU205">
        <v>145306046</v>
      </c>
      <c r="AV205">
        <v>144648257</v>
      </c>
      <c r="AW205">
        <v>144067054</v>
      </c>
      <c r="AX205">
        <v>143518523</v>
      </c>
      <c r="AY205">
        <v>143049528</v>
      </c>
      <c r="AZ205">
        <v>142805088</v>
      </c>
      <c r="BA205">
        <v>142742350</v>
      </c>
      <c r="BB205">
        <v>142785342</v>
      </c>
      <c r="BC205">
        <v>142849449</v>
      </c>
      <c r="BD205">
        <v>142960868</v>
      </c>
      <c r="BE205">
        <v>143201676</v>
      </c>
      <c r="BF205">
        <v>143506911</v>
      </c>
      <c r="BG205">
        <v>143819666</v>
      </c>
      <c r="BH205">
        <v>144096870</v>
      </c>
      <c r="BI205">
        <v>144342396</v>
      </c>
    </row>
    <row r="206" spans="1:61" x14ac:dyDescent="0.3">
      <c r="A206" t="s">
        <v>464</v>
      </c>
      <c r="B206" t="s">
        <v>465</v>
      </c>
      <c r="C206" t="s">
        <v>610</v>
      </c>
      <c r="D206" t="s">
        <v>611</v>
      </c>
      <c r="E206">
        <v>2933428</v>
      </c>
      <c r="F206">
        <v>2996096</v>
      </c>
      <c r="G206">
        <v>3050604</v>
      </c>
      <c r="H206">
        <v>3102972</v>
      </c>
      <c r="I206">
        <v>3161724</v>
      </c>
      <c r="J206">
        <v>3232934</v>
      </c>
      <c r="K206">
        <v>3319082</v>
      </c>
      <c r="L206">
        <v>3418317</v>
      </c>
      <c r="M206">
        <v>3527263</v>
      </c>
      <c r="N206">
        <v>3640591</v>
      </c>
      <c r="O206">
        <v>3754541</v>
      </c>
      <c r="P206">
        <v>3868337</v>
      </c>
      <c r="Q206">
        <v>3983700</v>
      </c>
      <c r="R206">
        <v>4102321</v>
      </c>
      <c r="S206">
        <v>4226799</v>
      </c>
      <c r="T206">
        <v>4359092</v>
      </c>
      <c r="U206">
        <v>4499509</v>
      </c>
      <c r="V206">
        <v>4647615</v>
      </c>
      <c r="W206">
        <v>4803725</v>
      </c>
      <c r="X206">
        <v>4968074</v>
      </c>
      <c r="Y206">
        <v>5140716</v>
      </c>
      <c r="Z206">
        <v>5315032</v>
      </c>
      <c r="AA206">
        <v>5489322</v>
      </c>
      <c r="AB206">
        <v>5673614</v>
      </c>
      <c r="AC206">
        <v>5881906</v>
      </c>
      <c r="AD206">
        <v>6120107</v>
      </c>
      <c r="AE206">
        <v>6407672</v>
      </c>
      <c r="AF206">
        <v>6732131</v>
      </c>
      <c r="AG206">
        <v>7030179</v>
      </c>
      <c r="AH206">
        <v>7216028</v>
      </c>
      <c r="AI206">
        <v>7235798</v>
      </c>
      <c r="AJ206">
        <v>7051759</v>
      </c>
      <c r="AK206">
        <v>6701851</v>
      </c>
      <c r="AL206">
        <v>6299909</v>
      </c>
      <c r="AM206">
        <v>6005095</v>
      </c>
      <c r="AN206">
        <v>5928078</v>
      </c>
      <c r="AO206">
        <v>6115168</v>
      </c>
      <c r="AP206">
        <v>6522382</v>
      </c>
      <c r="AQ206">
        <v>7059813</v>
      </c>
      <c r="AR206">
        <v>7593239</v>
      </c>
      <c r="AS206">
        <v>8025703</v>
      </c>
      <c r="AT206">
        <v>8329406</v>
      </c>
      <c r="AU206">
        <v>8536205</v>
      </c>
      <c r="AV206">
        <v>8680346</v>
      </c>
      <c r="AW206">
        <v>8818438</v>
      </c>
      <c r="AX206">
        <v>8991735</v>
      </c>
      <c r="AY206">
        <v>9206580</v>
      </c>
      <c r="AZ206">
        <v>9447402</v>
      </c>
      <c r="BA206">
        <v>9708169</v>
      </c>
      <c r="BB206">
        <v>9977446</v>
      </c>
      <c r="BC206">
        <v>10246842</v>
      </c>
      <c r="BD206">
        <v>10516071</v>
      </c>
      <c r="BE206">
        <v>10788853</v>
      </c>
      <c r="BF206">
        <v>11065151</v>
      </c>
      <c r="BG206">
        <v>11345357</v>
      </c>
      <c r="BH206">
        <v>11629553</v>
      </c>
      <c r="BI206">
        <v>11917508</v>
      </c>
    </row>
    <row r="207" spans="1:61" x14ac:dyDescent="0.3">
      <c r="A207" t="s">
        <v>466</v>
      </c>
      <c r="B207" t="s">
        <v>467</v>
      </c>
      <c r="C207" t="s">
        <v>610</v>
      </c>
      <c r="D207" t="s">
        <v>611</v>
      </c>
      <c r="E207">
        <v>571857185</v>
      </c>
      <c r="F207">
        <v>583950448</v>
      </c>
      <c r="G207">
        <v>596504751</v>
      </c>
      <c r="H207">
        <v>609376285</v>
      </c>
      <c r="I207">
        <v>622875636</v>
      </c>
      <c r="J207">
        <v>636754992</v>
      </c>
      <c r="K207">
        <v>651094669</v>
      </c>
      <c r="L207">
        <v>665871993</v>
      </c>
      <c r="M207">
        <v>681109271</v>
      </c>
      <c r="N207">
        <v>696734230</v>
      </c>
      <c r="O207">
        <v>712769163</v>
      </c>
      <c r="P207">
        <v>729115720</v>
      </c>
      <c r="Q207">
        <v>745871099</v>
      </c>
      <c r="R207">
        <v>763149474</v>
      </c>
      <c r="S207">
        <v>780922591</v>
      </c>
      <c r="T207">
        <v>799294145</v>
      </c>
      <c r="U207">
        <v>818264619</v>
      </c>
      <c r="V207">
        <v>837811015</v>
      </c>
      <c r="W207">
        <v>857934480</v>
      </c>
      <c r="X207">
        <v>878616424</v>
      </c>
      <c r="Y207">
        <v>899787611</v>
      </c>
      <c r="Z207">
        <v>921270524</v>
      </c>
      <c r="AA207">
        <v>943375098</v>
      </c>
      <c r="AB207">
        <v>965905841</v>
      </c>
      <c r="AC207">
        <v>988820543</v>
      </c>
      <c r="AD207">
        <v>1012080845</v>
      </c>
      <c r="AE207">
        <v>1035652813</v>
      </c>
      <c r="AF207">
        <v>1059520266</v>
      </c>
      <c r="AG207">
        <v>1083674191</v>
      </c>
      <c r="AH207">
        <v>1108116731</v>
      </c>
      <c r="AI207">
        <v>1132832536</v>
      </c>
      <c r="AJ207">
        <v>1157821722</v>
      </c>
      <c r="AK207">
        <v>1183034707</v>
      </c>
      <c r="AL207">
        <v>1208411907</v>
      </c>
      <c r="AM207">
        <v>1233869424</v>
      </c>
      <c r="AN207">
        <v>1259358616</v>
      </c>
      <c r="AO207">
        <v>1284818746</v>
      </c>
      <c r="AP207">
        <v>1310234107</v>
      </c>
      <c r="AQ207">
        <v>1335633730</v>
      </c>
      <c r="AR207">
        <v>1361053702</v>
      </c>
      <c r="AS207">
        <v>1386504523</v>
      </c>
      <c r="AT207">
        <v>1411993292</v>
      </c>
      <c r="AU207">
        <v>1437450586</v>
      </c>
      <c r="AV207">
        <v>1462776158</v>
      </c>
      <c r="AW207">
        <v>1487832276</v>
      </c>
      <c r="AX207">
        <v>1512521166</v>
      </c>
      <c r="AY207">
        <v>1536799012</v>
      </c>
      <c r="AZ207">
        <v>1560689001</v>
      </c>
      <c r="BA207">
        <v>1584247163</v>
      </c>
      <c r="BB207">
        <v>1607562312</v>
      </c>
      <c r="BC207">
        <v>1630729920</v>
      </c>
      <c r="BD207">
        <v>1653756466</v>
      </c>
      <c r="BE207">
        <v>1676614288</v>
      </c>
      <c r="BF207">
        <v>1699306053</v>
      </c>
      <c r="BG207">
        <v>1721840539</v>
      </c>
      <c r="BH207">
        <v>1744190704</v>
      </c>
      <c r="BI207">
        <v>1766383450</v>
      </c>
    </row>
    <row r="208" spans="1:61" x14ac:dyDescent="0.3">
      <c r="A208" t="s">
        <v>468</v>
      </c>
      <c r="B208" t="s">
        <v>469</v>
      </c>
      <c r="C208" t="s">
        <v>610</v>
      </c>
      <c r="D208" t="s">
        <v>611</v>
      </c>
      <c r="E208">
        <v>4086539</v>
      </c>
      <c r="F208">
        <v>4218879</v>
      </c>
      <c r="G208">
        <v>4362864</v>
      </c>
      <c r="H208">
        <v>4516659</v>
      </c>
      <c r="I208">
        <v>4677404</v>
      </c>
      <c r="J208">
        <v>4843635</v>
      </c>
      <c r="K208">
        <v>5015204</v>
      </c>
      <c r="L208">
        <v>5194846</v>
      </c>
      <c r="M208">
        <v>5387486</v>
      </c>
      <c r="N208">
        <v>5599628</v>
      </c>
      <c r="O208">
        <v>5836389</v>
      </c>
      <c r="P208">
        <v>6100994</v>
      </c>
      <c r="Q208">
        <v>6393894</v>
      </c>
      <c r="R208">
        <v>6714095</v>
      </c>
      <c r="S208">
        <v>7059334</v>
      </c>
      <c r="T208">
        <v>7428703</v>
      </c>
      <c r="U208">
        <v>7818613</v>
      </c>
      <c r="V208">
        <v>8231604</v>
      </c>
      <c r="W208">
        <v>8679840</v>
      </c>
      <c r="X208">
        <v>9179621</v>
      </c>
      <c r="Y208">
        <v>9740599</v>
      </c>
      <c r="Z208">
        <v>10366661</v>
      </c>
      <c r="AA208">
        <v>11048080</v>
      </c>
      <c r="AB208">
        <v>11763837</v>
      </c>
      <c r="AC208">
        <v>12484967</v>
      </c>
      <c r="AD208">
        <v>13189115</v>
      </c>
      <c r="AE208">
        <v>13869012</v>
      </c>
      <c r="AF208">
        <v>14525660</v>
      </c>
      <c r="AG208">
        <v>15155223</v>
      </c>
      <c r="AH208">
        <v>15755944</v>
      </c>
      <c r="AI208">
        <v>16326815</v>
      </c>
      <c r="AJ208">
        <v>16867829</v>
      </c>
      <c r="AK208">
        <v>17378833</v>
      </c>
      <c r="AL208">
        <v>17859750</v>
      </c>
      <c r="AM208">
        <v>18311090</v>
      </c>
      <c r="AN208">
        <v>18735841</v>
      </c>
      <c r="AO208">
        <v>19131578</v>
      </c>
      <c r="AP208">
        <v>19505576</v>
      </c>
      <c r="AQ208">
        <v>19882458</v>
      </c>
      <c r="AR208">
        <v>20294406</v>
      </c>
      <c r="AS208">
        <v>20764312</v>
      </c>
      <c r="AT208">
        <v>21303592</v>
      </c>
      <c r="AU208">
        <v>21906308</v>
      </c>
      <c r="AV208">
        <v>22556425</v>
      </c>
      <c r="AW208">
        <v>23228890</v>
      </c>
      <c r="AX208">
        <v>23905654</v>
      </c>
      <c r="AY208">
        <v>24578301</v>
      </c>
      <c r="AZ208">
        <v>25252569</v>
      </c>
      <c r="BA208">
        <v>25940770</v>
      </c>
      <c r="BB208">
        <v>26661492</v>
      </c>
      <c r="BC208">
        <v>27425676</v>
      </c>
      <c r="BD208">
        <v>28238020</v>
      </c>
      <c r="BE208">
        <v>29086357</v>
      </c>
      <c r="BF208">
        <v>29944476</v>
      </c>
      <c r="BG208">
        <v>30776722</v>
      </c>
      <c r="BH208">
        <v>31557144</v>
      </c>
      <c r="BI208">
        <v>32275687</v>
      </c>
    </row>
    <row r="209" spans="1:61" x14ac:dyDescent="0.3">
      <c r="A209" t="s">
        <v>470</v>
      </c>
      <c r="B209" t="s">
        <v>471</v>
      </c>
      <c r="C209" t="s">
        <v>610</v>
      </c>
      <c r="D209" t="s">
        <v>611</v>
      </c>
      <c r="E209">
        <v>7544491</v>
      </c>
      <c r="F209">
        <v>7769482</v>
      </c>
      <c r="G209">
        <v>8004121</v>
      </c>
      <c r="H209">
        <v>8248812</v>
      </c>
      <c r="I209">
        <v>8503994</v>
      </c>
      <c r="J209">
        <v>8770097</v>
      </c>
      <c r="K209">
        <v>9047798</v>
      </c>
      <c r="L209">
        <v>9337657</v>
      </c>
      <c r="M209">
        <v>9639840</v>
      </c>
      <c r="N209">
        <v>9954410</v>
      </c>
      <c r="O209">
        <v>10281700</v>
      </c>
      <c r="P209">
        <v>10621472</v>
      </c>
      <c r="Q209">
        <v>10974622</v>
      </c>
      <c r="R209">
        <v>11343926</v>
      </c>
      <c r="S209">
        <v>11732958</v>
      </c>
      <c r="T209">
        <v>12144135</v>
      </c>
      <c r="U209">
        <v>12578407</v>
      </c>
      <c r="V209">
        <v>13034625</v>
      </c>
      <c r="W209">
        <v>13510421</v>
      </c>
      <c r="X209">
        <v>14002303</v>
      </c>
      <c r="Y209">
        <v>14507468</v>
      </c>
      <c r="Z209">
        <v>15027270</v>
      </c>
      <c r="AA209">
        <v>15562194</v>
      </c>
      <c r="AB209">
        <v>16107730</v>
      </c>
      <c r="AC209">
        <v>16658054</v>
      </c>
      <c r="AD209">
        <v>17210187</v>
      </c>
      <c r="AE209">
        <v>17757169</v>
      </c>
      <c r="AF209">
        <v>18302587</v>
      </c>
      <c r="AG209">
        <v>18866319</v>
      </c>
      <c r="AH209">
        <v>19475609</v>
      </c>
      <c r="AI209">
        <v>20147590</v>
      </c>
      <c r="AJ209">
        <v>20893625</v>
      </c>
      <c r="AK209">
        <v>21701476</v>
      </c>
      <c r="AL209">
        <v>22535937</v>
      </c>
      <c r="AM209">
        <v>23347885</v>
      </c>
      <c r="AN209">
        <v>24102986</v>
      </c>
      <c r="AO209">
        <v>24786190</v>
      </c>
      <c r="AP209">
        <v>25410451</v>
      </c>
      <c r="AQ209">
        <v>26003542</v>
      </c>
      <c r="AR209">
        <v>26607042</v>
      </c>
      <c r="AS209">
        <v>27250535</v>
      </c>
      <c r="AT209">
        <v>27945005</v>
      </c>
      <c r="AU209">
        <v>28679565</v>
      </c>
      <c r="AV209">
        <v>29435944</v>
      </c>
      <c r="AW209">
        <v>30186341</v>
      </c>
      <c r="AX209">
        <v>30911914</v>
      </c>
      <c r="AY209">
        <v>31607064</v>
      </c>
      <c r="AZ209">
        <v>32282526</v>
      </c>
      <c r="BA209">
        <v>32955496</v>
      </c>
      <c r="BB209">
        <v>33650619</v>
      </c>
      <c r="BC209">
        <v>34385963</v>
      </c>
      <c r="BD209">
        <v>35167314</v>
      </c>
      <c r="BE209">
        <v>35990192</v>
      </c>
      <c r="BF209">
        <v>36849918</v>
      </c>
      <c r="BG209">
        <v>37737913</v>
      </c>
      <c r="BH209">
        <v>38647803</v>
      </c>
      <c r="BI209">
        <v>39578828</v>
      </c>
    </row>
    <row r="210" spans="1:61" x14ac:dyDescent="0.3">
      <c r="A210" t="s">
        <v>472</v>
      </c>
      <c r="B210" t="s">
        <v>473</v>
      </c>
      <c r="C210" t="s">
        <v>610</v>
      </c>
      <c r="D210" t="s">
        <v>611</v>
      </c>
      <c r="E210">
        <v>3206749</v>
      </c>
      <c r="F210">
        <v>3295293</v>
      </c>
      <c r="G210">
        <v>3386863</v>
      </c>
      <c r="H210">
        <v>3481745</v>
      </c>
      <c r="I210">
        <v>3580312</v>
      </c>
      <c r="J210">
        <v>3682876</v>
      </c>
      <c r="K210">
        <v>3789211</v>
      </c>
      <c r="L210">
        <v>3899237</v>
      </c>
      <c r="M210">
        <v>4013539</v>
      </c>
      <c r="N210">
        <v>4132844</v>
      </c>
      <c r="O210">
        <v>4257505</v>
      </c>
      <c r="P210">
        <v>4388458</v>
      </c>
      <c r="Q210">
        <v>4525114</v>
      </c>
      <c r="R210">
        <v>4664444</v>
      </c>
      <c r="S210">
        <v>4802348</v>
      </c>
      <c r="T210">
        <v>4936209</v>
      </c>
      <c r="U210">
        <v>5064674</v>
      </c>
      <c r="V210">
        <v>5189539</v>
      </c>
      <c r="W210">
        <v>5315265</v>
      </c>
      <c r="X210">
        <v>5448110</v>
      </c>
      <c r="Y210">
        <v>5592646</v>
      </c>
      <c r="Z210">
        <v>5750338</v>
      </c>
      <c r="AA210">
        <v>5920059</v>
      </c>
      <c r="AB210">
        <v>6100495</v>
      </c>
      <c r="AC210">
        <v>6289327</v>
      </c>
      <c r="AD210">
        <v>6484738</v>
      </c>
      <c r="AE210">
        <v>6686159</v>
      </c>
      <c r="AF210">
        <v>6893896</v>
      </c>
      <c r="AG210">
        <v>7107976</v>
      </c>
      <c r="AH210">
        <v>7328600</v>
      </c>
      <c r="AI210">
        <v>7555617</v>
      </c>
      <c r="AJ210">
        <v>7789653</v>
      </c>
      <c r="AK210">
        <v>8029725</v>
      </c>
      <c r="AL210">
        <v>8272170</v>
      </c>
      <c r="AM210">
        <v>8512173</v>
      </c>
      <c r="AN210">
        <v>8746606</v>
      </c>
      <c r="AO210">
        <v>8974077</v>
      </c>
      <c r="AP210">
        <v>9196528</v>
      </c>
      <c r="AQ210">
        <v>9418393</v>
      </c>
      <c r="AR210">
        <v>9645957</v>
      </c>
      <c r="AS210">
        <v>9884052</v>
      </c>
      <c r="AT210">
        <v>10134497</v>
      </c>
      <c r="AU210">
        <v>10396861</v>
      </c>
      <c r="AV210">
        <v>10670990</v>
      </c>
      <c r="AW210">
        <v>10955944</v>
      </c>
      <c r="AX210">
        <v>11251266</v>
      </c>
      <c r="AY210">
        <v>11556763</v>
      </c>
      <c r="AZ210">
        <v>11873557</v>
      </c>
      <c r="BA210">
        <v>12203957</v>
      </c>
      <c r="BB210">
        <v>12550917</v>
      </c>
      <c r="BC210">
        <v>12916229</v>
      </c>
      <c r="BD210">
        <v>13300910</v>
      </c>
      <c r="BE210">
        <v>13703513</v>
      </c>
      <c r="BF210">
        <v>14120320</v>
      </c>
      <c r="BG210">
        <v>14546111</v>
      </c>
      <c r="BH210">
        <v>14976994</v>
      </c>
      <c r="BI210">
        <v>15411614</v>
      </c>
    </row>
    <row r="211" spans="1:61" x14ac:dyDescent="0.3">
      <c r="A211" t="s">
        <v>474</v>
      </c>
      <c r="B211" t="s">
        <v>475</v>
      </c>
      <c r="C211" t="s">
        <v>610</v>
      </c>
      <c r="D211" t="s">
        <v>611</v>
      </c>
      <c r="E211">
        <v>1646400</v>
      </c>
      <c r="F211">
        <v>1702400</v>
      </c>
      <c r="G211">
        <v>1750200</v>
      </c>
      <c r="H211">
        <v>1795000</v>
      </c>
      <c r="I211">
        <v>1841600</v>
      </c>
      <c r="J211">
        <v>1886900</v>
      </c>
      <c r="K211">
        <v>1934400</v>
      </c>
      <c r="L211">
        <v>1977600</v>
      </c>
      <c r="M211">
        <v>2012000</v>
      </c>
      <c r="N211">
        <v>2042500</v>
      </c>
      <c r="O211">
        <v>2074500</v>
      </c>
      <c r="P211">
        <v>2112900</v>
      </c>
      <c r="Q211">
        <v>2152400</v>
      </c>
      <c r="R211">
        <v>2193000</v>
      </c>
      <c r="S211">
        <v>2229800</v>
      </c>
      <c r="T211">
        <v>2262600</v>
      </c>
      <c r="U211">
        <v>2293300</v>
      </c>
      <c r="V211">
        <v>2325300</v>
      </c>
      <c r="W211">
        <v>2353600</v>
      </c>
      <c r="X211">
        <v>2383500</v>
      </c>
      <c r="Y211">
        <v>2413945</v>
      </c>
      <c r="Z211">
        <v>2532835</v>
      </c>
      <c r="AA211">
        <v>2646466</v>
      </c>
      <c r="AB211">
        <v>2681061</v>
      </c>
      <c r="AC211">
        <v>2732221</v>
      </c>
      <c r="AD211">
        <v>2735957</v>
      </c>
      <c r="AE211">
        <v>2733373</v>
      </c>
      <c r="AF211">
        <v>2774789</v>
      </c>
      <c r="AG211">
        <v>2846108</v>
      </c>
      <c r="AH211">
        <v>2930901</v>
      </c>
      <c r="AI211">
        <v>3047132</v>
      </c>
      <c r="AJ211">
        <v>3135083</v>
      </c>
      <c r="AK211">
        <v>3230698</v>
      </c>
      <c r="AL211">
        <v>3313471</v>
      </c>
      <c r="AM211">
        <v>3419048</v>
      </c>
      <c r="AN211">
        <v>3524506</v>
      </c>
      <c r="AO211">
        <v>3670704</v>
      </c>
      <c r="AP211">
        <v>3796038</v>
      </c>
      <c r="AQ211">
        <v>3927213</v>
      </c>
      <c r="AR211">
        <v>3958723</v>
      </c>
      <c r="AS211">
        <v>4027887</v>
      </c>
      <c r="AT211">
        <v>4138012</v>
      </c>
      <c r="AU211">
        <v>4175950</v>
      </c>
      <c r="AV211">
        <v>4114826</v>
      </c>
      <c r="AW211">
        <v>4166664</v>
      </c>
      <c r="AX211">
        <v>4265762</v>
      </c>
      <c r="AY211">
        <v>4401365</v>
      </c>
      <c r="AZ211">
        <v>4588599</v>
      </c>
      <c r="BA211">
        <v>4839396</v>
      </c>
      <c r="BB211">
        <v>4987573</v>
      </c>
      <c r="BC211">
        <v>5076732</v>
      </c>
      <c r="BD211">
        <v>5183688</v>
      </c>
      <c r="BE211">
        <v>5312437</v>
      </c>
      <c r="BF211">
        <v>5399162</v>
      </c>
      <c r="BG211">
        <v>5469724</v>
      </c>
      <c r="BH211">
        <v>5535002</v>
      </c>
      <c r="BI211">
        <v>5607283</v>
      </c>
    </row>
    <row r="212" spans="1:61" x14ac:dyDescent="0.3">
      <c r="A212" t="s">
        <v>476</v>
      </c>
      <c r="B212" t="s">
        <v>477</v>
      </c>
      <c r="C212" t="s">
        <v>610</v>
      </c>
      <c r="D212" t="s">
        <v>611</v>
      </c>
      <c r="E212">
        <v>117866</v>
      </c>
      <c r="F212">
        <v>121396</v>
      </c>
      <c r="G212">
        <v>125064</v>
      </c>
      <c r="H212">
        <v>128866</v>
      </c>
      <c r="I212">
        <v>132782</v>
      </c>
      <c r="J212">
        <v>136847</v>
      </c>
      <c r="K212">
        <v>141026</v>
      </c>
      <c r="L212">
        <v>145351</v>
      </c>
      <c r="M212">
        <v>149921</v>
      </c>
      <c r="N212">
        <v>154875</v>
      </c>
      <c r="O212">
        <v>160290</v>
      </c>
      <c r="P212">
        <v>166212</v>
      </c>
      <c r="Q212">
        <v>172598</v>
      </c>
      <c r="R212">
        <v>179349</v>
      </c>
      <c r="S212">
        <v>186332</v>
      </c>
      <c r="T212">
        <v>193445</v>
      </c>
      <c r="U212">
        <v>200640</v>
      </c>
      <c r="V212">
        <v>207937</v>
      </c>
      <c r="W212">
        <v>215347</v>
      </c>
      <c r="X212">
        <v>222897</v>
      </c>
      <c r="Y212">
        <v>230607</v>
      </c>
      <c r="Z212">
        <v>238479</v>
      </c>
      <c r="AA212">
        <v>246493</v>
      </c>
      <c r="AB212">
        <v>254596</v>
      </c>
      <c r="AC212">
        <v>262709</v>
      </c>
      <c r="AD212">
        <v>270801</v>
      </c>
      <c r="AE212">
        <v>278838</v>
      </c>
      <c r="AF212">
        <v>286863</v>
      </c>
      <c r="AG212">
        <v>294964</v>
      </c>
      <c r="AH212">
        <v>303253</v>
      </c>
      <c r="AI212">
        <v>311840</v>
      </c>
      <c r="AJ212">
        <v>320753</v>
      </c>
      <c r="AK212">
        <v>329953</v>
      </c>
      <c r="AL212">
        <v>339456</v>
      </c>
      <c r="AM212">
        <v>349225</v>
      </c>
      <c r="AN212">
        <v>359225</v>
      </c>
      <c r="AO212">
        <v>369469</v>
      </c>
      <c r="AP212">
        <v>379947</v>
      </c>
      <c r="AQ212">
        <v>390643</v>
      </c>
      <c r="AR212">
        <v>401538</v>
      </c>
      <c r="AS212">
        <v>412609</v>
      </c>
      <c r="AT212">
        <v>423853</v>
      </c>
      <c r="AU212">
        <v>435262</v>
      </c>
      <c r="AV212">
        <v>446769</v>
      </c>
      <c r="AW212">
        <v>458324</v>
      </c>
      <c r="AX212">
        <v>469885</v>
      </c>
      <c r="AY212">
        <v>481422</v>
      </c>
      <c r="AZ212">
        <v>492940</v>
      </c>
      <c r="BA212">
        <v>504477</v>
      </c>
      <c r="BB212">
        <v>516079</v>
      </c>
      <c r="BC212">
        <v>527790</v>
      </c>
      <c r="BD212">
        <v>539614</v>
      </c>
      <c r="BE212">
        <v>551531</v>
      </c>
      <c r="BF212">
        <v>563513</v>
      </c>
      <c r="BG212">
        <v>575504</v>
      </c>
      <c r="BH212">
        <v>587482</v>
      </c>
      <c r="BI212">
        <v>599419</v>
      </c>
    </row>
    <row r="213" spans="1:61" x14ac:dyDescent="0.3">
      <c r="A213" t="s">
        <v>478</v>
      </c>
      <c r="B213" t="s">
        <v>479</v>
      </c>
      <c r="C213" t="s">
        <v>610</v>
      </c>
      <c r="D213" t="s">
        <v>611</v>
      </c>
      <c r="E213">
        <v>2297110</v>
      </c>
      <c r="F213">
        <v>2329204</v>
      </c>
      <c r="G213">
        <v>2363013</v>
      </c>
      <c r="H213">
        <v>2398414</v>
      </c>
      <c r="I213">
        <v>2435204</v>
      </c>
      <c r="J213">
        <v>2473294</v>
      </c>
      <c r="K213">
        <v>2512652</v>
      </c>
      <c r="L213">
        <v>2553529</v>
      </c>
      <c r="M213">
        <v>2596568</v>
      </c>
      <c r="N213">
        <v>2642608</v>
      </c>
      <c r="O213">
        <v>2692259</v>
      </c>
      <c r="P213">
        <v>2745779</v>
      </c>
      <c r="Q213">
        <v>2803031</v>
      </c>
      <c r="R213">
        <v>2863739</v>
      </c>
      <c r="S213">
        <v>2927468</v>
      </c>
      <c r="T213">
        <v>2993876</v>
      </c>
      <c r="U213">
        <v>3062956</v>
      </c>
      <c r="V213">
        <v>3134800</v>
      </c>
      <c r="W213">
        <v>3209263</v>
      </c>
      <c r="X213">
        <v>3286179</v>
      </c>
      <c r="Y213">
        <v>3365441</v>
      </c>
      <c r="Z213">
        <v>3445277</v>
      </c>
      <c r="AA213">
        <v>3525399</v>
      </c>
      <c r="AB213">
        <v>3608751</v>
      </c>
      <c r="AC213">
        <v>3699467</v>
      </c>
      <c r="AD213">
        <v>3799550</v>
      </c>
      <c r="AE213">
        <v>3912438</v>
      </c>
      <c r="AF213">
        <v>4034668</v>
      </c>
      <c r="AG213">
        <v>4152984</v>
      </c>
      <c r="AH213">
        <v>4249468</v>
      </c>
      <c r="AI213">
        <v>4312246</v>
      </c>
      <c r="AJ213">
        <v>4337239</v>
      </c>
      <c r="AK213">
        <v>4331332</v>
      </c>
      <c r="AL213">
        <v>4307299</v>
      </c>
      <c r="AM213">
        <v>4283621</v>
      </c>
      <c r="AN213">
        <v>4274819</v>
      </c>
      <c r="AO213">
        <v>4282350</v>
      </c>
      <c r="AP213">
        <v>4305455</v>
      </c>
      <c r="AQ213">
        <v>4353646</v>
      </c>
      <c r="AR213">
        <v>4437803</v>
      </c>
      <c r="AS213">
        <v>4564297</v>
      </c>
      <c r="AT213">
        <v>4739147</v>
      </c>
      <c r="AU213">
        <v>4957216</v>
      </c>
      <c r="AV213">
        <v>5199549</v>
      </c>
      <c r="AW213">
        <v>5439695</v>
      </c>
      <c r="AX213">
        <v>5658379</v>
      </c>
      <c r="AY213">
        <v>5848692</v>
      </c>
      <c r="AZ213">
        <v>6015417</v>
      </c>
      <c r="BA213">
        <v>6165372</v>
      </c>
      <c r="BB213">
        <v>6310260</v>
      </c>
      <c r="BC213">
        <v>6458720</v>
      </c>
      <c r="BD213">
        <v>6611692</v>
      </c>
      <c r="BE213">
        <v>6766103</v>
      </c>
      <c r="BF213">
        <v>6922079</v>
      </c>
      <c r="BG213">
        <v>7079162</v>
      </c>
      <c r="BH213">
        <v>7237025</v>
      </c>
      <c r="BI213">
        <v>7396190</v>
      </c>
    </row>
    <row r="214" spans="1:61" x14ac:dyDescent="0.3">
      <c r="A214" t="s">
        <v>480</v>
      </c>
      <c r="B214" t="s">
        <v>481</v>
      </c>
      <c r="C214" t="s">
        <v>610</v>
      </c>
      <c r="D214" t="s">
        <v>611</v>
      </c>
      <c r="E214">
        <v>2762899</v>
      </c>
      <c r="F214">
        <v>2843240</v>
      </c>
      <c r="G214">
        <v>2927857</v>
      </c>
      <c r="H214">
        <v>3015887</v>
      </c>
      <c r="I214">
        <v>3106186</v>
      </c>
      <c r="J214">
        <v>3197863</v>
      </c>
      <c r="K214">
        <v>3290411</v>
      </c>
      <c r="L214">
        <v>3383701</v>
      </c>
      <c r="M214">
        <v>3477742</v>
      </c>
      <c r="N214">
        <v>3572707</v>
      </c>
      <c r="O214">
        <v>3668595</v>
      </c>
      <c r="P214">
        <v>3765166</v>
      </c>
      <c r="Q214">
        <v>3861931</v>
      </c>
      <c r="R214">
        <v>3958323</v>
      </c>
      <c r="S214">
        <v>4053713</v>
      </c>
      <c r="T214">
        <v>4147525</v>
      </c>
      <c r="U214">
        <v>4239675</v>
      </c>
      <c r="V214">
        <v>4329964</v>
      </c>
      <c r="W214">
        <v>4417516</v>
      </c>
      <c r="X214">
        <v>4501316</v>
      </c>
      <c r="Y214">
        <v>4580704</v>
      </c>
      <c r="Z214">
        <v>4655364</v>
      </c>
      <c r="AA214">
        <v>4725720</v>
      </c>
      <c r="AB214">
        <v>4792903</v>
      </c>
      <c r="AC214">
        <v>4858532</v>
      </c>
      <c r="AD214">
        <v>4923860</v>
      </c>
      <c r="AE214">
        <v>4988943</v>
      </c>
      <c r="AF214">
        <v>5053714</v>
      </c>
      <c r="AG214">
        <v>5119035</v>
      </c>
      <c r="AH214">
        <v>5185943</v>
      </c>
      <c r="AI214">
        <v>5254984</v>
      </c>
      <c r="AJ214">
        <v>5326657</v>
      </c>
      <c r="AK214">
        <v>5400331</v>
      </c>
      <c r="AL214">
        <v>5474000</v>
      </c>
      <c r="AM214">
        <v>5544945</v>
      </c>
      <c r="AN214">
        <v>5611115</v>
      </c>
      <c r="AO214">
        <v>5671925</v>
      </c>
      <c r="AP214">
        <v>5727755</v>
      </c>
      <c r="AQ214">
        <v>5778706</v>
      </c>
      <c r="AR214">
        <v>5825187</v>
      </c>
      <c r="AS214">
        <v>5867626</v>
      </c>
      <c r="AT214">
        <v>5905962</v>
      </c>
      <c r="AU214">
        <v>5940303</v>
      </c>
      <c r="AV214">
        <v>5971535</v>
      </c>
      <c r="AW214">
        <v>6000775</v>
      </c>
      <c r="AX214">
        <v>6028961</v>
      </c>
      <c r="AY214">
        <v>6056478</v>
      </c>
      <c r="AZ214">
        <v>6083475</v>
      </c>
      <c r="BA214">
        <v>6110301</v>
      </c>
      <c r="BB214">
        <v>6137276</v>
      </c>
      <c r="BC214">
        <v>6164626</v>
      </c>
      <c r="BD214">
        <v>6192560</v>
      </c>
      <c r="BE214">
        <v>6221246</v>
      </c>
      <c r="BF214">
        <v>6250777</v>
      </c>
      <c r="BG214">
        <v>6281189</v>
      </c>
      <c r="BH214">
        <v>6312478</v>
      </c>
      <c r="BI214">
        <v>6344722</v>
      </c>
    </row>
    <row r="215" spans="1:61" x14ac:dyDescent="0.3">
      <c r="A215" t="s">
        <v>482</v>
      </c>
      <c r="B215" t="s">
        <v>483</v>
      </c>
      <c r="C215" t="s">
        <v>610</v>
      </c>
      <c r="D215" t="s">
        <v>611</v>
      </c>
      <c r="E215">
        <v>15397</v>
      </c>
      <c r="F215">
        <v>15789</v>
      </c>
      <c r="G215">
        <v>16199</v>
      </c>
      <c r="H215">
        <v>16621</v>
      </c>
      <c r="I215">
        <v>17032</v>
      </c>
      <c r="J215">
        <v>17441</v>
      </c>
      <c r="K215">
        <v>17835</v>
      </c>
      <c r="L215">
        <v>18229</v>
      </c>
      <c r="M215">
        <v>18589</v>
      </c>
      <c r="N215">
        <v>18895</v>
      </c>
      <c r="O215">
        <v>19138</v>
      </c>
      <c r="P215">
        <v>19303</v>
      </c>
      <c r="Q215">
        <v>19398</v>
      </c>
      <c r="R215">
        <v>19466</v>
      </c>
      <c r="S215">
        <v>19562</v>
      </c>
      <c r="T215">
        <v>19735</v>
      </c>
      <c r="U215">
        <v>19980</v>
      </c>
      <c r="V215">
        <v>20296</v>
      </c>
      <c r="W215">
        <v>20660</v>
      </c>
      <c r="X215">
        <v>21030</v>
      </c>
      <c r="Y215">
        <v>21361</v>
      </c>
      <c r="Z215">
        <v>21666</v>
      </c>
      <c r="AA215">
        <v>21943</v>
      </c>
      <c r="AB215">
        <v>22210</v>
      </c>
      <c r="AC215">
        <v>22455</v>
      </c>
      <c r="AD215">
        <v>22708</v>
      </c>
      <c r="AE215">
        <v>22961</v>
      </c>
      <c r="AF215">
        <v>23210</v>
      </c>
      <c r="AG215">
        <v>23466</v>
      </c>
      <c r="AH215">
        <v>23740</v>
      </c>
      <c r="AI215">
        <v>24043</v>
      </c>
      <c r="AJ215">
        <v>24386</v>
      </c>
      <c r="AK215">
        <v>24749</v>
      </c>
      <c r="AL215">
        <v>25141</v>
      </c>
      <c r="AM215">
        <v>25516</v>
      </c>
      <c r="AN215">
        <v>25877</v>
      </c>
      <c r="AO215">
        <v>26209</v>
      </c>
      <c r="AP215">
        <v>26508</v>
      </c>
      <c r="AQ215">
        <v>26799</v>
      </c>
      <c r="AR215">
        <v>27096</v>
      </c>
      <c r="AS215">
        <v>27418</v>
      </c>
      <c r="AT215">
        <v>27762</v>
      </c>
      <c r="AU215">
        <v>28121</v>
      </c>
      <c r="AV215">
        <v>28494</v>
      </c>
      <c r="AW215">
        <v>28866</v>
      </c>
      <c r="AX215">
        <v>29240</v>
      </c>
      <c r="AY215">
        <v>29614</v>
      </c>
      <c r="AZ215">
        <v>29977</v>
      </c>
      <c r="BA215">
        <v>30351</v>
      </c>
      <c r="BB215">
        <v>30723</v>
      </c>
      <c r="BC215">
        <v>31110</v>
      </c>
      <c r="BD215">
        <v>31504</v>
      </c>
      <c r="BE215">
        <v>31914</v>
      </c>
      <c r="BF215">
        <v>32303</v>
      </c>
      <c r="BG215">
        <v>32657</v>
      </c>
      <c r="BH215">
        <v>32960</v>
      </c>
      <c r="BI215">
        <v>33203</v>
      </c>
    </row>
    <row r="216" spans="1:61" x14ac:dyDescent="0.3">
      <c r="A216" t="s">
        <v>484</v>
      </c>
      <c r="B216" t="s">
        <v>485</v>
      </c>
      <c r="C216" t="s">
        <v>610</v>
      </c>
      <c r="D216" t="s">
        <v>611</v>
      </c>
      <c r="E216">
        <v>2755947</v>
      </c>
      <c r="F216">
        <v>2814096</v>
      </c>
      <c r="G216">
        <v>2874190</v>
      </c>
      <c r="H216">
        <v>2936443</v>
      </c>
      <c r="I216">
        <v>3001126</v>
      </c>
      <c r="J216">
        <v>3068437</v>
      </c>
      <c r="K216">
        <v>3143836</v>
      </c>
      <c r="L216">
        <v>3228495</v>
      </c>
      <c r="M216">
        <v>3313786</v>
      </c>
      <c r="N216">
        <v>3387632</v>
      </c>
      <c r="O216">
        <v>3444553</v>
      </c>
      <c r="P216">
        <v>3470324</v>
      </c>
      <c r="Q216">
        <v>3475022</v>
      </c>
      <c r="R216">
        <v>3506008</v>
      </c>
      <c r="S216">
        <v>3627504</v>
      </c>
      <c r="T216">
        <v>3880320</v>
      </c>
      <c r="U216">
        <v>4289469</v>
      </c>
      <c r="V216">
        <v>4827362</v>
      </c>
      <c r="W216">
        <v>5417740</v>
      </c>
      <c r="X216">
        <v>5953615</v>
      </c>
      <c r="Y216">
        <v>6359126</v>
      </c>
      <c r="Z216">
        <v>6604872</v>
      </c>
      <c r="AA216">
        <v>6716448</v>
      </c>
      <c r="AB216">
        <v>6740220</v>
      </c>
      <c r="AC216">
        <v>6747932</v>
      </c>
      <c r="AD216">
        <v>6791716</v>
      </c>
      <c r="AE216">
        <v>6887372</v>
      </c>
      <c r="AF216">
        <v>7018109</v>
      </c>
      <c r="AG216">
        <v>7165295</v>
      </c>
      <c r="AH216">
        <v>7298417</v>
      </c>
      <c r="AI216">
        <v>7397347</v>
      </c>
      <c r="AJ216">
        <v>7455936</v>
      </c>
      <c r="AK216">
        <v>7488544</v>
      </c>
      <c r="AL216">
        <v>7519811</v>
      </c>
      <c r="AM216">
        <v>7583954</v>
      </c>
      <c r="AN216">
        <v>7704894</v>
      </c>
      <c r="AO216">
        <v>7892389</v>
      </c>
      <c r="AP216">
        <v>8137475</v>
      </c>
      <c r="AQ216">
        <v>8422372</v>
      </c>
      <c r="AR216">
        <v>8720231</v>
      </c>
      <c r="AS216">
        <v>9011479</v>
      </c>
      <c r="AT216">
        <v>9290823</v>
      </c>
      <c r="AU216">
        <v>9564167</v>
      </c>
      <c r="AV216">
        <v>9836397</v>
      </c>
      <c r="AW216">
        <v>10116228</v>
      </c>
      <c r="AX216">
        <v>10409925</v>
      </c>
      <c r="AY216">
        <v>10718317</v>
      </c>
      <c r="AZ216">
        <v>11038596</v>
      </c>
      <c r="BA216">
        <v>11369276</v>
      </c>
      <c r="BB216">
        <v>11707990</v>
      </c>
      <c r="BC216">
        <v>12053223</v>
      </c>
      <c r="BD216">
        <v>12404725</v>
      </c>
      <c r="BE216">
        <v>12763776</v>
      </c>
      <c r="BF216">
        <v>13132349</v>
      </c>
      <c r="BG216">
        <v>13513125</v>
      </c>
      <c r="BH216">
        <v>13908129</v>
      </c>
      <c r="BI216">
        <v>14317996</v>
      </c>
    </row>
    <row r="217" spans="1:61" x14ac:dyDescent="0.3">
      <c r="A217" t="s">
        <v>486</v>
      </c>
      <c r="B217" t="s">
        <v>487</v>
      </c>
      <c r="C217" t="s">
        <v>610</v>
      </c>
      <c r="D217" t="s">
        <v>611</v>
      </c>
      <c r="AI217">
        <v>7586000</v>
      </c>
      <c r="AJ217">
        <v>7595636</v>
      </c>
      <c r="AK217">
        <v>7646424</v>
      </c>
      <c r="AL217">
        <v>7699307</v>
      </c>
      <c r="AM217">
        <v>7734639</v>
      </c>
      <c r="AN217">
        <v>7625357</v>
      </c>
      <c r="AO217">
        <v>7617794</v>
      </c>
      <c r="AP217">
        <v>7596501</v>
      </c>
      <c r="AQ217">
        <v>7567745</v>
      </c>
      <c r="AR217">
        <v>7540401</v>
      </c>
      <c r="AS217">
        <v>7516346</v>
      </c>
      <c r="AT217">
        <v>7503433</v>
      </c>
      <c r="AU217">
        <v>7496522</v>
      </c>
      <c r="AV217">
        <v>7480591</v>
      </c>
      <c r="AW217">
        <v>7463157</v>
      </c>
      <c r="AX217">
        <v>7440769</v>
      </c>
      <c r="AY217">
        <v>7411569</v>
      </c>
      <c r="AZ217">
        <v>7381579</v>
      </c>
      <c r="BA217">
        <v>7350222</v>
      </c>
      <c r="BB217">
        <v>7320807</v>
      </c>
      <c r="BC217">
        <v>7291436</v>
      </c>
      <c r="BD217">
        <v>7234099</v>
      </c>
      <c r="BE217">
        <v>7199077</v>
      </c>
      <c r="BF217">
        <v>7164132</v>
      </c>
      <c r="BG217">
        <v>7130576</v>
      </c>
      <c r="BH217">
        <v>7095383</v>
      </c>
      <c r="BI217">
        <v>7057412</v>
      </c>
    </row>
    <row r="218" spans="1:61" x14ac:dyDescent="0.3">
      <c r="A218" t="s">
        <v>488</v>
      </c>
      <c r="B218" t="s">
        <v>489</v>
      </c>
      <c r="C218" t="s">
        <v>610</v>
      </c>
      <c r="D218" t="s">
        <v>611</v>
      </c>
      <c r="E218">
        <v>228483817</v>
      </c>
      <c r="F218">
        <v>233895063</v>
      </c>
      <c r="G218">
        <v>239523824</v>
      </c>
      <c r="H218">
        <v>245368754</v>
      </c>
      <c r="I218">
        <v>251425272</v>
      </c>
      <c r="J218">
        <v>257692753</v>
      </c>
      <c r="K218">
        <v>264176263</v>
      </c>
      <c r="L218">
        <v>270887360</v>
      </c>
      <c r="M218">
        <v>277840203</v>
      </c>
      <c r="N218">
        <v>285051902</v>
      </c>
      <c r="O218">
        <v>292538525</v>
      </c>
      <c r="P218">
        <v>300306321</v>
      </c>
      <c r="Q218">
        <v>308363872</v>
      </c>
      <c r="R218">
        <v>316732080</v>
      </c>
      <c r="S218">
        <v>325435432</v>
      </c>
      <c r="T218">
        <v>334492038</v>
      </c>
      <c r="U218">
        <v>343911628</v>
      </c>
      <c r="V218">
        <v>353693831</v>
      </c>
      <c r="W218">
        <v>363829976</v>
      </c>
      <c r="X218">
        <v>374316066</v>
      </c>
      <c r="Y218">
        <v>385138692</v>
      </c>
      <c r="Z218">
        <v>396297441</v>
      </c>
      <c r="AA218">
        <v>407793567</v>
      </c>
      <c r="AB218">
        <v>419619388</v>
      </c>
      <c r="AC218">
        <v>431770082</v>
      </c>
      <c r="AD218">
        <v>444235680</v>
      </c>
      <c r="AE218">
        <v>457012890</v>
      </c>
      <c r="AF218">
        <v>470103300</v>
      </c>
      <c r="AG218">
        <v>483514016</v>
      </c>
      <c r="AH218">
        <v>497257833</v>
      </c>
      <c r="AI218">
        <v>511340559</v>
      </c>
      <c r="AJ218">
        <v>525783087</v>
      </c>
      <c r="AK218">
        <v>540581485</v>
      </c>
      <c r="AL218">
        <v>555699023</v>
      </c>
      <c r="AM218">
        <v>571093992</v>
      </c>
      <c r="AN218">
        <v>586732965</v>
      </c>
      <c r="AO218">
        <v>602620918</v>
      </c>
      <c r="AP218">
        <v>618795119</v>
      </c>
      <c r="AQ218">
        <v>635315649</v>
      </c>
      <c r="AR218">
        <v>652274408</v>
      </c>
      <c r="AS218">
        <v>669737048</v>
      </c>
      <c r="AT218">
        <v>687462724</v>
      </c>
      <c r="AU218">
        <v>705845436.88287234</v>
      </c>
      <c r="AV218">
        <v>724827302.89892673</v>
      </c>
      <c r="AW218">
        <v>744459948.99137235</v>
      </c>
      <c r="AX218">
        <v>764783733.24396586</v>
      </c>
      <c r="AY218">
        <v>785820414.48498654</v>
      </c>
      <c r="AZ218">
        <v>807571796.99092877</v>
      </c>
      <c r="BA218">
        <v>830024044.29553413</v>
      </c>
      <c r="BB218">
        <v>853151354.11020088</v>
      </c>
      <c r="BC218">
        <v>876933366.36222768</v>
      </c>
      <c r="BD218">
        <v>901368314.35781598</v>
      </c>
      <c r="BE218">
        <v>926459874.07723355</v>
      </c>
      <c r="BF218">
        <v>952188682.61008227</v>
      </c>
      <c r="BG218">
        <v>978533722.73916197</v>
      </c>
      <c r="BH218">
        <v>1005477381.6820294</v>
      </c>
      <c r="BI218">
        <v>1033011458</v>
      </c>
    </row>
    <row r="219" spans="1:61" x14ac:dyDescent="0.3">
      <c r="A219" t="s">
        <v>490</v>
      </c>
      <c r="B219" t="s">
        <v>491</v>
      </c>
      <c r="C219" t="s">
        <v>610</v>
      </c>
      <c r="D219" t="s">
        <v>611</v>
      </c>
      <c r="E219">
        <v>2955152</v>
      </c>
      <c r="F219">
        <v>3011110</v>
      </c>
      <c r="G219">
        <v>3069913</v>
      </c>
      <c r="H219">
        <v>3131557</v>
      </c>
      <c r="I219">
        <v>3196113</v>
      </c>
      <c r="J219">
        <v>3263638</v>
      </c>
      <c r="K219">
        <v>3334191</v>
      </c>
      <c r="L219">
        <v>3407800</v>
      </c>
      <c r="M219">
        <v>3484537</v>
      </c>
      <c r="N219">
        <v>3564465</v>
      </c>
      <c r="O219">
        <v>3647709</v>
      </c>
      <c r="P219">
        <v>3734418</v>
      </c>
      <c r="Q219">
        <v>3824762</v>
      </c>
      <c r="R219">
        <v>3918922</v>
      </c>
      <c r="S219">
        <v>4017075</v>
      </c>
      <c r="T219">
        <v>4119438</v>
      </c>
      <c r="U219">
        <v>4224529</v>
      </c>
      <c r="V219">
        <v>4332287</v>
      </c>
      <c r="W219">
        <v>4445826</v>
      </c>
      <c r="X219">
        <v>4569423</v>
      </c>
      <c r="Y219">
        <v>4705224</v>
      </c>
      <c r="Z219">
        <v>4853927</v>
      </c>
      <c r="AA219">
        <v>5011726</v>
      </c>
      <c r="AB219">
        <v>5170558</v>
      </c>
      <c r="AC219">
        <v>5319609</v>
      </c>
      <c r="AD219">
        <v>5450424</v>
      </c>
      <c r="AE219">
        <v>5565545</v>
      </c>
      <c r="AF219">
        <v>5666078</v>
      </c>
      <c r="AG219">
        <v>5741235</v>
      </c>
      <c r="AH219">
        <v>5777498</v>
      </c>
      <c r="AI219">
        <v>5768481</v>
      </c>
      <c r="AJ219">
        <v>5705378</v>
      </c>
      <c r="AK219">
        <v>5599814</v>
      </c>
      <c r="AL219">
        <v>5490915</v>
      </c>
      <c r="AM219">
        <v>5431738</v>
      </c>
      <c r="AN219">
        <v>5459519</v>
      </c>
      <c r="AO219">
        <v>5591114</v>
      </c>
      <c r="AP219">
        <v>5814006</v>
      </c>
      <c r="AQ219">
        <v>6099923</v>
      </c>
      <c r="AR219">
        <v>6405864</v>
      </c>
      <c r="AS219">
        <v>6700656</v>
      </c>
      <c r="AT219">
        <v>6974442</v>
      </c>
      <c r="AU219">
        <v>7237276</v>
      </c>
      <c r="AV219">
        <v>7501642</v>
      </c>
      <c r="AW219">
        <v>7787655</v>
      </c>
      <c r="AX219">
        <v>8108877</v>
      </c>
      <c r="AY219">
        <v>8468152</v>
      </c>
      <c r="AZ219">
        <v>8856800</v>
      </c>
      <c r="BA219">
        <v>9263136</v>
      </c>
      <c r="BB219">
        <v>9670667</v>
      </c>
      <c r="BC219">
        <v>10067192</v>
      </c>
      <c r="BD219">
        <v>10448857</v>
      </c>
      <c r="BE219">
        <v>10818258</v>
      </c>
      <c r="BF219">
        <v>11177490</v>
      </c>
      <c r="BG219">
        <v>11530971</v>
      </c>
      <c r="BH219">
        <v>11882136</v>
      </c>
      <c r="BI219">
        <v>12230730</v>
      </c>
    </row>
    <row r="220" spans="1:61" x14ac:dyDescent="0.3">
      <c r="A220" t="s">
        <v>492</v>
      </c>
      <c r="B220" t="s">
        <v>493</v>
      </c>
      <c r="C220" t="s">
        <v>610</v>
      </c>
      <c r="D220" t="s">
        <v>611</v>
      </c>
      <c r="E220">
        <v>228525517</v>
      </c>
      <c r="F220">
        <v>233937952</v>
      </c>
      <c r="G220">
        <v>239567866</v>
      </c>
      <c r="H220">
        <v>245413930</v>
      </c>
      <c r="I220">
        <v>251471594</v>
      </c>
      <c r="J220">
        <v>257740253</v>
      </c>
      <c r="K220">
        <v>264224962</v>
      </c>
      <c r="L220">
        <v>270937271</v>
      </c>
      <c r="M220">
        <v>277891337</v>
      </c>
      <c r="N220">
        <v>285104267</v>
      </c>
      <c r="O220">
        <v>292592125</v>
      </c>
      <c r="P220">
        <v>300361016</v>
      </c>
      <c r="Q220">
        <v>308419901</v>
      </c>
      <c r="R220">
        <v>316788972</v>
      </c>
      <c r="S220">
        <v>325493369</v>
      </c>
      <c r="T220">
        <v>334551330</v>
      </c>
      <c r="U220">
        <v>343972132</v>
      </c>
      <c r="V220">
        <v>353755617</v>
      </c>
      <c r="W220">
        <v>363892126</v>
      </c>
      <c r="X220">
        <v>374378752</v>
      </c>
      <c r="Y220">
        <v>385201953</v>
      </c>
      <c r="Z220">
        <v>396361476</v>
      </c>
      <c r="AA220">
        <v>407857980</v>
      </c>
      <c r="AB220">
        <v>419683723</v>
      </c>
      <c r="AC220">
        <v>431834799</v>
      </c>
      <c r="AD220">
        <v>444300924</v>
      </c>
      <c r="AE220">
        <v>457078542</v>
      </c>
      <c r="AF220">
        <v>470171799</v>
      </c>
      <c r="AG220">
        <v>483582771</v>
      </c>
      <c r="AH220">
        <v>497327000</v>
      </c>
      <c r="AI220">
        <v>511410066</v>
      </c>
      <c r="AJ220">
        <v>525853526</v>
      </c>
      <c r="AK220">
        <v>540652248</v>
      </c>
      <c r="AL220">
        <v>555771276</v>
      </c>
      <c r="AM220">
        <v>571168197</v>
      </c>
      <c r="AN220">
        <v>586808269</v>
      </c>
      <c r="AO220">
        <v>602697335</v>
      </c>
      <c r="AP220">
        <v>618872438</v>
      </c>
      <c r="AQ220">
        <v>635394495</v>
      </c>
      <c r="AR220">
        <v>652354818</v>
      </c>
      <c r="AS220">
        <v>669818179</v>
      </c>
      <c r="AT220">
        <v>687543926</v>
      </c>
      <c r="AU220">
        <v>705929159.88287234</v>
      </c>
      <c r="AV220">
        <v>724910083.89892673</v>
      </c>
      <c r="AW220">
        <v>744542423.99137235</v>
      </c>
      <c r="AX220">
        <v>764866591.24396574</v>
      </c>
      <c r="AY220">
        <v>785905014.48498654</v>
      </c>
      <c r="AZ220">
        <v>807656829.99092877</v>
      </c>
      <c r="BA220">
        <v>830111000.29553425</v>
      </c>
      <c r="BB220">
        <v>853238652.11020076</v>
      </c>
      <c r="BC220">
        <v>877023136.36222768</v>
      </c>
      <c r="BD220">
        <v>901455755.35781586</v>
      </c>
      <c r="BE220">
        <v>926548177.07723355</v>
      </c>
      <c r="BF220">
        <v>952278631.61008227</v>
      </c>
      <c r="BG220">
        <v>978625081.73916197</v>
      </c>
      <c r="BH220">
        <v>1005570800.6820294</v>
      </c>
      <c r="BI220">
        <v>1033106135</v>
      </c>
    </row>
    <row r="221" spans="1:61" x14ac:dyDescent="0.3">
      <c r="A221" t="s">
        <v>494</v>
      </c>
      <c r="B221" t="s">
        <v>495</v>
      </c>
      <c r="C221" t="s">
        <v>610</v>
      </c>
      <c r="D221" t="s">
        <v>611</v>
      </c>
      <c r="E221">
        <v>14260440</v>
      </c>
      <c r="F221">
        <v>14538216</v>
      </c>
      <c r="G221">
        <v>14821269</v>
      </c>
      <c r="H221">
        <v>15107656</v>
      </c>
      <c r="I221">
        <v>15397706</v>
      </c>
      <c r="J221">
        <v>15688246</v>
      </c>
      <c r="K221">
        <v>15976548</v>
      </c>
      <c r="L221">
        <v>16263696</v>
      </c>
      <c r="M221">
        <v>16556005</v>
      </c>
      <c r="N221">
        <v>16853977</v>
      </c>
      <c r="O221">
        <v>17159587</v>
      </c>
      <c r="P221">
        <v>17476363</v>
      </c>
      <c r="Q221">
        <v>17800127</v>
      </c>
      <c r="R221">
        <v>18127043</v>
      </c>
      <c r="S221">
        <v>18456078</v>
      </c>
      <c r="T221">
        <v>18789044</v>
      </c>
      <c r="U221">
        <v>19120339</v>
      </c>
      <c r="V221">
        <v>19453893</v>
      </c>
      <c r="W221">
        <v>19794781</v>
      </c>
      <c r="X221">
        <v>20157724</v>
      </c>
      <c r="Y221">
        <v>20547258</v>
      </c>
      <c r="Z221">
        <v>20963864</v>
      </c>
      <c r="AA221">
        <v>21407908</v>
      </c>
      <c r="AB221">
        <v>21865553</v>
      </c>
      <c r="AC221">
        <v>22331262</v>
      </c>
      <c r="AD221">
        <v>22806175</v>
      </c>
      <c r="AE221">
        <v>23285887</v>
      </c>
      <c r="AF221">
        <v>23770482</v>
      </c>
      <c r="AG221">
        <v>24251662</v>
      </c>
      <c r="AH221">
        <v>24726228</v>
      </c>
      <c r="AI221">
        <v>25181708</v>
      </c>
      <c r="AJ221">
        <v>25639628</v>
      </c>
      <c r="AK221">
        <v>26063995</v>
      </c>
      <c r="AL221">
        <v>26471005</v>
      </c>
      <c r="AM221">
        <v>26877568</v>
      </c>
      <c r="AN221">
        <v>27285017</v>
      </c>
      <c r="AO221">
        <v>27694295</v>
      </c>
      <c r="AP221">
        <v>28107325</v>
      </c>
      <c r="AQ221">
        <v>28529953</v>
      </c>
      <c r="AR221">
        <v>28981585</v>
      </c>
      <c r="AS221">
        <v>29439900</v>
      </c>
      <c r="AT221">
        <v>29892023</v>
      </c>
      <c r="AU221">
        <v>30354957</v>
      </c>
      <c r="AV221">
        <v>30840609</v>
      </c>
      <c r="AW221">
        <v>31367482</v>
      </c>
      <c r="AX221">
        <v>31949551</v>
      </c>
      <c r="AY221">
        <v>32592554</v>
      </c>
      <c r="AZ221">
        <v>33291250</v>
      </c>
      <c r="BA221">
        <v>34023435</v>
      </c>
      <c r="BB221">
        <v>34745372</v>
      </c>
      <c r="BC221">
        <v>35467734</v>
      </c>
      <c r="BD221">
        <v>36173803</v>
      </c>
      <c r="BE221">
        <v>36873246</v>
      </c>
      <c r="BF221">
        <v>37565022</v>
      </c>
      <c r="BG221">
        <v>38251715</v>
      </c>
      <c r="BH221">
        <v>38937987</v>
      </c>
      <c r="BI221">
        <v>39618156</v>
      </c>
    </row>
    <row r="222" spans="1:61" x14ac:dyDescent="0.3">
      <c r="A222" t="s">
        <v>496</v>
      </c>
      <c r="B222" t="s">
        <v>497</v>
      </c>
      <c r="C222" t="s">
        <v>610</v>
      </c>
      <c r="D222" t="s">
        <v>611</v>
      </c>
      <c r="E222">
        <v>64253</v>
      </c>
      <c r="F222">
        <v>64551</v>
      </c>
      <c r="G222">
        <v>64432</v>
      </c>
      <c r="H222">
        <v>64177</v>
      </c>
      <c r="I222">
        <v>64212</v>
      </c>
      <c r="J222">
        <v>64796</v>
      </c>
      <c r="K222">
        <v>66063</v>
      </c>
      <c r="L222">
        <v>67873</v>
      </c>
      <c r="M222">
        <v>70046</v>
      </c>
      <c r="N222">
        <v>72241</v>
      </c>
      <c r="O222">
        <v>74253</v>
      </c>
      <c r="P222">
        <v>75988</v>
      </c>
      <c r="Q222">
        <v>77537</v>
      </c>
      <c r="R222">
        <v>79022</v>
      </c>
      <c r="S222">
        <v>80670</v>
      </c>
      <c r="T222">
        <v>82607</v>
      </c>
      <c r="U222">
        <v>84885</v>
      </c>
      <c r="V222">
        <v>87434</v>
      </c>
      <c r="W222">
        <v>90089</v>
      </c>
      <c r="X222">
        <v>92649</v>
      </c>
      <c r="Y222">
        <v>94949</v>
      </c>
      <c r="Z222">
        <v>96950</v>
      </c>
      <c r="AA222">
        <v>98706</v>
      </c>
      <c r="AB222">
        <v>100318</v>
      </c>
      <c r="AC222">
        <v>101915</v>
      </c>
      <c r="AD222">
        <v>103634</v>
      </c>
      <c r="AE222">
        <v>105474</v>
      </c>
      <c r="AF222">
        <v>107415</v>
      </c>
      <c r="AG222">
        <v>109470</v>
      </c>
      <c r="AH222">
        <v>111627</v>
      </c>
      <c r="AI222">
        <v>113893</v>
      </c>
      <c r="AJ222">
        <v>116294</v>
      </c>
      <c r="AK222">
        <v>118816</v>
      </c>
      <c r="AL222">
        <v>121407</v>
      </c>
      <c r="AM222">
        <v>123973</v>
      </c>
      <c r="AN222">
        <v>126454</v>
      </c>
      <c r="AO222">
        <v>128821</v>
      </c>
      <c r="AP222">
        <v>131107</v>
      </c>
      <c r="AQ222">
        <v>133418</v>
      </c>
      <c r="AR222">
        <v>135886</v>
      </c>
      <c r="AS222">
        <v>138606</v>
      </c>
      <c r="AT222">
        <v>141622</v>
      </c>
      <c r="AU222">
        <v>144889</v>
      </c>
      <c r="AV222">
        <v>148372</v>
      </c>
      <c r="AW222">
        <v>151969</v>
      </c>
      <c r="AX222">
        <v>155630</v>
      </c>
      <c r="AY222">
        <v>159328</v>
      </c>
      <c r="AZ222">
        <v>163101</v>
      </c>
      <c r="BA222">
        <v>166913</v>
      </c>
      <c r="BB222">
        <v>170813</v>
      </c>
      <c r="BC222">
        <v>174776</v>
      </c>
      <c r="BD222">
        <v>178800</v>
      </c>
      <c r="BE222">
        <v>182889</v>
      </c>
      <c r="BF222">
        <v>187045</v>
      </c>
      <c r="BG222">
        <v>191266</v>
      </c>
      <c r="BH222">
        <v>195553</v>
      </c>
      <c r="BI222">
        <v>199910</v>
      </c>
    </row>
    <row r="223" spans="1:61" x14ac:dyDescent="0.3">
      <c r="A223" t="s">
        <v>498</v>
      </c>
      <c r="B223" t="s">
        <v>499</v>
      </c>
      <c r="C223" t="s">
        <v>610</v>
      </c>
      <c r="D223" t="s">
        <v>611</v>
      </c>
      <c r="E223">
        <v>289966</v>
      </c>
      <c r="F223">
        <v>298188</v>
      </c>
      <c r="G223">
        <v>306328</v>
      </c>
      <c r="H223">
        <v>314528</v>
      </c>
      <c r="I223">
        <v>322997</v>
      </c>
      <c r="J223">
        <v>331793</v>
      </c>
      <c r="K223">
        <v>341133</v>
      </c>
      <c r="L223">
        <v>350751</v>
      </c>
      <c r="M223">
        <v>359733</v>
      </c>
      <c r="N223">
        <v>366848</v>
      </c>
      <c r="O223">
        <v>371273</v>
      </c>
      <c r="P223">
        <v>372623</v>
      </c>
      <c r="Q223">
        <v>371324</v>
      </c>
      <c r="R223">
        <v>368344</v>
      </c>
      <c r="S223">
        <v>365099</v>
      </c>
      <c r="T223">
        <v>362654</v>
      </c>
      <c r="U223">
        <v>361364</v>
      </c>
      <c r="V223">
        <v>361043</v>
      </c>
      <c r="W223">
        <v>361457</v>
      </c>
      <c r="X223">
        <v>362125</v>
      </c>
      <c r="Y223">
        <v>362777</v>
      </c>
      <c r="Z223">
        <v>363325</v>
      </c>
      <c r="AA223">
        <v>364032</v>
      </c>
      <c r="AB223">
        <v>365300</v>
      </c>
      <c r="AC223">
        <v>367660</v>
      </c>
      <c r="AD223">
        <v>371470</v>
      </c>
      <c r="AE223">
        <v>376867</v>
      </c>
      <c r="AF223">
        <v>383654</v>
      </c>
      <c r="AG223">
        <v>391391</v>
      </c>
      <c r="AH223">
        <v>399492</v>
      </c>
      <c r="AI223">
        <v>407472</v>
      </c>
      <c r="AJ223">
        <v>415216</v>
      </c>
      <c r="AK223">
        <v>422763</v>
      </c>
      <c r="AL223">
        <v>430039</v>
      </c>
      <c r="AM223">
        <v>437037</v>
      </c>
      <c r="AN223">
        <v>443724</v>
      </c>
      <c r="AO223">
        <v>450036</v>
      </c>
      <c r="AP223">
        <v>455954</v>
      </c>
      <c r="AQ223">
        <v>461560</v>
      </c>
      <c r="AR223">
        <v>467003</v>
      </c>
      <c r="AS223">
        <v>472390</v>
      </c>
      <c r="AT223">
        <v>477740</v>
      </c>
      <c r="AU223">
        <v>483044</v>
      </c>
      <c r="AV223">
        <v>488332</v>
      </c>
      <c r="AW223">
        <v>493630</v>
      </c>
      <c r="AX223">
        <v>498946</v>
      </c>
      <c r="AY223">
        <v>504307</v>
      </c>
      <c r="AZ223">
        <v>509705</v>
      </c>
      <c r="BA223">
        <v>515148</v>
      </c>
      <c r="BB223">
        <v>520619</v>
      </c>
      <c r="BC223">
        <v>526103</v>
      </c>
      <c r="BD223">
        <v>531589</v>
      </c>
      <c r="BE223">
        <v>537077</v>
      </c>
      <c r="BF223">
        <v>542540</v>
      </c>
      <c r="BG223">
        <v>547928</v>
      </c>
      <c r="BH223">
        <v>553208</v>
      </c>
      <c r="BI223">
        <v>558368</v>
      </c>
    </row>
    <row r="224" spans="1:61" x14ac:dyDescent="0.3">
      <c r="A224" t="s">
        <v>500</v>
      </c>
      <c r="B224" t="s">
        <v>501</v>
      </c>
      <c r="C224" t="s">
        <v>610</v>
      </c>
      <c r="D224" t="s">
        <v>611</v>
      </c>
      <c r="E224">
        <v>4068095</v>
      </c>
      <c r="F224">
        <v>4191667</v>
      </c>
      <c r="G224">
        <v>4238188</v>
      </c>
      <c r="H224">
        <v>4282017</v>
      </c>
      <c r="I224">
        <v>4327341</v>
      </c>
      <c r="J224">
        <v>4370983</v>
      </c>
      <c r="K224">
        <v>4411666</v>
      </c>
      <c r="L224">
        <v>4449367</v>
      </c>
      <c r="M224">
        <v>4483915</v>
      </c>
      <c r="N224">
        <v>4518607</v>
      </c>
      <c r="O224">
        <v>4538223</v>
      </c>
      <c r="P224">
        <v>4557449</v>
      </c>
      <c r="Q224">
        <v>4596622</v>
      </c>
      <c r="R224">
        <v>4641445</v>
      </c>
      <c r="S224">
        <v>4689623</v>
      </c>
      <c r="T224">
        <v>4739105</v>
      </c>
      <c r="U224">
        <v>4789507</v>
      </c>
      <c r="V224">
        <v>4840501</v>
      </c>
      <c r="W224">
        <v>4890125</v>
      </c>
      <c r="X224">
        <v>4938973</v>
      </c>
      <c r="Y224">
        <v>4979815</v>
      </c>
      <c r="Z224">
        <v>5016105</v>
      </c>
      <c r="AA224">
        <v>5055099</v>
      </c>
      <c r="AB224">
        <v>5091971</v>
      </c>
      <c r="AC224">
        <v>5127097</v>
      </c>
      <c r="AD224">
        <v>5161768</v>
      </c>
      <c r="AE224">
        <v>5193838</v>
      </c>
      <c r="AF224">
        <v>5222840</v>
      </c>
      <c r="AG224">
        <v>5250596</v>
      </c>
      <c r="AH224">
        <v>5275942</v>
      </c>
      <c r="AI224">
        <v>5299187</v>
      </c>
      <c r="AJ224">
        <v>5303294</v>
      </c>
      <c r="AK224">
        <v>5305016</v>
      </c>
      <c r="AL224">
        <v>5325305</v>
      </c>
      <c r="AM224">
        <v>5346331</v>
      </c>
      <c r="AN224">
        <v>5361999</v>
      </c>
      <c r="AO224">
        <v>5373361</v>
      </c>
      <c r="AP224">
        <v>5383291</v>
      </c>
      <c r="AQ224">
        <v>5390516</v>
      </c>
      <c r="AR224">
        <v>5396020</v>
      </c>
      <c r="AS224">
        <v>5388720</v>
      </c>
      <c r="AT224">
        <v>5378867</v>
      </c>
      <c r="AU224">
        <v>5376912</v>
      </c>
      <c r="AV224">
        <v>5373374</v>
      </c>
      <c r="AW224">
        <v>5372280</v>
      </c>
      <c r="AX224">
        <v>5372807</v>
      </c>
      <c r="AY224">
        <v>5373054</v>
      </c>
      <c r="AZ224">
        <v>5374622</v>
      </c>
      <c r="BA224">
        <v>5379233</v>
      </c>
      <c r="BB224">
        <v>5386406</v>
      </c>
      <c r="BC224">
        <v>5391428</v>
      </c>
      <c r="BD224">
        <v>5398384</v>
      </c>
      <c r="BE224">
        <v>5407579</v>
      </c>
      <c r="BF224">
        <v>5413393</v>
      </c>
      <c r="BG224">
        <v>5418649</v>
      </c>
      <c r="BH224">
        <v>5423801</v>
      </c>
      <c r="BI224">
        <v>5428704</v>
      </c>
    </row>
    <row r="225" spans="1:61" x14ac:dyDescent="0.3">
      <c r="A225" t="s">
        <v>502</v>
      </c>
      <c r="B225" t="s">
        <v>503</v>
      </c>
      <c r="C225" t="s">
        <v>610</v>
      </c>
      <c r="D225" t="s">
        <v>611</v>
      </c>
      <c r="E225">
        <v>1584720</v>
      </c>
      <c r="F225">
        <v>1594131</v>
      </c>
      <c r="G225">
        <v>1603649</v>
      </c>
      <c r="H225">
        <v>1616971</v>
      </c>
      <c r="I225">
        <v>1632114</v>
      </c>
      <c r="J225">
        <v>1649160</v>
      </c>
      <c r="K225">
        <v>1669905</v>
      </c>
      <c r="L225">
        <v>1689528</v>
      </c>
      <c r="M225">
        <v>1704546</v>
      </c>
      <c r="N225">
        <v>1713874</v>
      </c>
      <c r="O225">
        <v>1724891</v>
      </c>
      <c r="P225">
        <v>1738335</v>
      </c>
      <c r="Q225">
        <v>1752233</v>
      </c>
      <c r="R225">
        <v>1766697</v>
      </c>
      <c r="S225">
        <v>1776132</v>
      </c>
      <c r="T225">
        <v>1793581</v>
      </c>
      <c r="U225">
        <v>1820249</v>
      </c>
      <c r="V225">
        <v>1842377</v>
      </c>
      <c r="W225">
        <v>1862548</v>
      </c>
      <c r="X225">
        <v>1882599</v>
      </c>
      <c r="Y225">
        <v>1901315</v>
      </c>
      <c r="Z225">
        <v>1906531</v>
      </c>
      <c r="AA225">
        <v>1910334</v>
      </c>
      <c r="AB225">
        <v>1922321</v>
      </c>
      <c r="AC225">
        <v>1932154</v>
      </c>
      <c r="AD225">
        <v>1941641</v>
      </c>
      <c r="AE225">
        <v>1965964</v>
      </c>
      <c r="AF225">
        <v>1989776</v>
      </c>
      <c r="AG225">
        <v>1995196</v>
      </c>
      <c r="AH225">
        <v>1996351</v>
      </c>
      <c r="AI225">
        <v>1998161</v>
      </c>
      <c r="AJ225">
        <v>1999429</v>
      </c>
      <c r="AK225">
        <v>1996498</v>
      </c>
      <c r="AL225">
        <v>1991746</v>
      </c>
      <c r="AM225">
        <v>1989443</v>
      </c>
      <c r="AN225">
        <v>1989872</v>
      </c>
      <c r="AO225">
        <v>1988628</v>
      </c>
      <c r="AP225">
        <v>1985956</v>
      </c>
      <c r="AQ225">
        <v>1981629</v>
      </c>
      <c r="AR225">
        <v>1983045</v>
      </c>
      <c r="AS225">
        <v>1988925</v>
      </c>
      <c r="AT225">
        <v>1992060</v>
      </c>
      <c r="AU225">
        <v>1994530</v>
      </c>
      <c r="AV225">
        <v>1995733</v>
      </c>
      <c r="AW225">
        <v>1997012</v>
      </c>
      <c r="AX225">
        <v>2000474</v>
      </c>
      <c r="AY225">
        <v>2006868</v>
      </c>
      <c r="AZ225">
        <v>2018122</v>
      </c>
      <c r="BA225">
        <v>2021316</v>
      </c>
      <c r="BB225">
        <v>2039669</v>
      </c>
      <c r="BC225">
        <v>2048583</v>
      </c>
      <c r="BD225">
        <v>2052843</v>
      </c>
      <c r="BE225">
        <v>2057159</v>
      </c>
      <c r="BF225">
        <v>2059953</v>
      </c>
      <c r="BG225">
        <v>2061980</v>
      </c>
      <c r="BH225">
        <v>2063531</v>
      </c>
      <c r="BI225">
        <v>2064845</v>
      </c>
    </row>
    <row r="226" spans="1:61" x14ac:dyDescent="0.3">
      <c r="A226" t="s">
        <v>504</v>
      </c>
      <c r="B226" t="s">
        <v>505</v>
      </c>
      <c r="C226" t="s">
        <v>610</v>
      </c>
      <c r="D226" t="s">
        <v>611</v>
      </c>
      <c r="E226">
        <v>7484656</v>
      </c>
      <c r="F226">
        <v>7519998</v>
      </c>
      <c r="G226">
        <v>7561588</v>
      </c>
      <c r="H226">
        <v>7604328</v>
      </c>
      <c r="I226">
        <v>7661354</v>
      </c>
      <c r="J226">
        <v>7733853</v>
      </c>
      <c r="K226">
        <v>7807797</v>
      </c>
      <c r="L226">
        <v>7867931</v>
      </c>
      <c r="M226">
        <v>7912273</v>
      </c>
      <c r="N226">
        <v>7968072</v>
      </c>
      <c r="O226">
        <v>8042801</v>
      </c>
      <c r="P226">
        <v>8098334</v>
      </c>
      <c r="Q226">
        <v>8122300</v>
      </c>
      <c r="R226">
        <v>8136312</v>
      </c>
      <c r="S226">
        <v>8159955</v>
      </c>
      <c r="T226">
        <v>8192437</v>
      </c>
      <c r="U226">
        <v>8222286</v>
      </c>
      <c r="V226">
        <v>8251540</v>
      </c>
      <c r="W226">
        <v>8275599</v>
      </c>
      <c r="X226">
        <v>8293678</v>
      </c>
      <c r="Y226">
        <v>8310531</v>
      </c>
      <c r="Z226">
        <v>8320503</v>
      </c>
      <c r="AA226">
        <v>8325263</v>
      </c>
      <c r="AB226">
        <v>8329033</v>
      </c>
      <c r="AC226">
        <v>8336605</v>
      </c>
      <c r="AD226">
        <v>8350386</v>
      </c>
      <c r="AE226">
        <v>8369829</v>
      </c>
      <c r="AF226">
        <v>8397804</v>
      </c>
      <c r="AG226">
        <v>8436489</v>
      </c>
      <c r="AH226">
        <v>8492964</v>
      </c>
      <c r="AI226">
        <v>8558835</v>
      </c>
      <c r="AJ226">
        <v>8617375</v>
      </c>
      <c r="AK226">
        <v>8668067</v>
      </c>
      <c r="AL226">
        <v>8718561</v>
      </c>
      <c r="AM226">
        <v>8780745</v>
      </c>
      <c r="AN226">
        <v>8826939</v>
      </c>
      <c r="AO226">
        <v>8840998</v>
      </c>
      <c r="AP226">
        <v>8846062</v>
      </c>
      <c r="AQ226">
        <v>8850974</v>
      </c>
      <c r="AR226">
        <v>8857874</v>
      </c>
      <c r="AS226">
        <v>8872109</v>
      </c>
      <c r="AT226">
        <v>8895960</v>
      </c>
      <c r="AU226">
        <v>8924958</v>
      </c>
      <c r="AV226">
        <v>8958229</v>
      </c>
      <c r="AW226">
        <v>8993531</v>
      </c>
      <c r="AX226">
        <v>9029572</v>
      </c>
      <c r="AY226">
        <v>9080505</v>
      </c>
      <c r="AZ226">
        <v>9148092</v>
      </c>
      <c r="BA226">
        <v>9219637</v>
      </c>
      <c r="BB226">
        <v>9298515</v>
      </c>
      <c r="BC226">
        <v>9378126</v>
      </c>
      <c r="BD226">
        <v>9449213</v>
      </c>
      <c r="BE226">
        <v>9519374</v>
      </c>
      <c r="BF226">
        <v>9600379</v>
      </c>
      <c r="BG226">
        <v>9696110</v>
      </c>
      <c r="BH226">
        <v>9799186</v>
      </c>
      <c r="BI226">
        <v>9903122</v>
      </c>
    </row>
    <row r="227" spans="1:61" x14ac:dyDescent="0.3">
      <c r="A227" t="s">
        <v>506</v>
      </c>
      <c r="B227" t="s">
        <v>507</v>
      </c>
      <c r="C227" t="s">
        <v>610</v>
      </c>
      <c r="D227" t="s">
        <v>611</v>
      </c>
      <c r="E227">
        <v>349174</v>
      </c>
      <c r="F227">
        <v>357453</v>
      </c>
      <c r="G227">
        <v>365636</v>
      </c>
      <c r="H227">
        <v>373897</v>
      </c>
      <c r="I227">
        <v>382469</v>
      </c>
      <c r="J227">
        <v>391546</v>
      </c>
      <c r="K227">
        <v>401183</v>
      </c>
      <c r="L227">
        <v>411352</v>
      </c>
      <c r="M227">
        <v>422140</v>
      </c>
      <c r="N227">
        <v>433588</v>
      </c>
      <c r="O227">
        <v>445729</v>
      </c>
      <c r="P227">
        <v>458605</v>
      </c>
      <c r="Q227">
        <v>472230</v>
      </c>
      <c r="R227">
        <v>486561</v>
      </c>
      <c r="S227">
        <v>501512</v>
      </c>
      <c r="T227">
        <v>517024</v>
      </c>
      <c r="U227">
        <v>533214</v>
      </c>
      <c r="V227">
        <v>550118</v>
      </c>
      <c r="W227">
        <v>567559</v>
      </c>
      <c r="X227">
        <v>585344</v>
      </c>
      <c r="Y227">
        <v>603372</v>
      </c>
      <c r="Z227">
        <v>621276</v>
      </c>
      <c r="AA227">
        <v>639237</v>
      </c>
      <c r="AB227">
        <v>658320</v>
      </c>
      <c r="AC227">
        <v>679976</v>
      </c>
      <c r="AD227">
        <v>705085</v>
      </c>
      <c r="AE227">
        <v>734243</v>
      </c>
      <c r="AF227">
        <v>766707</v>
      </c>
      <c r="AG227">
        <v>800456</v>
      </c>
      <c r="AH227">
        <v>832682</v>
      </c>
      <c r="AI227">
        <v>861373</v>
      </c>
      <c r="AJ227">
        <v>885623</v>
      </c>
      <c r="AK227">
        <v>906034</v>
      </c>
      <c r="AL227">
        <v>924025</v>
      </c>
      <c r="AM227">
        <v>941774</v>
      </c>
      <c r="AN227">
        <v>960792</v>
      </c>
      <c r="AO227">
        <v>981764</v>
      </c>
      <c r="AP227">
        <v>1003995</v>
      </c>
      <c r="AQ227">
        <v>1026009</v>
      </c>
      <c r="AR227">
        <v>1045629</v>
      </c>
      <c r="AS227">
        <v>1061468</v>
      </c>
      <c r="AT227">
        <v>1072927</v>
      </c>
      <c r="AU227">
        <v>1080930</v>
      </c>
      <c r="AV227">
        <v>1087392</v>
      </c>
      <c r="AW227">
        <v>1095053</v>
      </c>
      <c r="AX227">
        <v>1105873</v>
      </c>
      <c r="AY227">
        <v>1120514</v>
      </c>
      <c r="AZ227">
        <v>1138434</v>
      </c>
      <c r="BA227">
        <v>1158897</v>
      </c>
      <c r="BB227">
        <v>1180675</v>
      </c>
      <c r="BC227">
        <v>1202843</v>
      </c>
      <c r="BD227">
        <v>1225258</v>
      </c>
      <c r="BE227">
        <v>1248158</v>
      </c>
      <c r="BF227">
        <v>1271456</v>
      </c>
      <c r="BG227">
        <v>1295097</v>
      </c>
      <c r="BH227">
        <v>1319011</v>
      </c>
      <c r="BI227">
        <v>1343098</v>
      </c>
    </row>
    <row r="228" spans="1:61" x14ac:dyDescent="0.3">
      <c r="A228" t="s">
        <v>508</v>
      </c>
      <c r="B228" t="s">
        <v>509</v>
      </c>
      <c r="C228" t="s">
        <v>610</v>
      </c>
      <c r="D228" t="s">
        <v>611</v>
      </c>
      <c r="AQ228">
        <v>31240</v>
      </c>
      <c r="AR228">
        <v>31084</v>
      </c>
      <c r="AS228">
        <v>30519</v>
      </c>
      <c r="AT228">
        <v>31189</v>
      </c>
      <c r="AU228">
        <v>32566</v>
      </c>
      <c r="AV228">
        <v>33790</v>
      </c>
      <c r="AW228">
        <v>35316</v>
      </c>
      <c r="AX228">
        <v>36934</v>
      </c>
      <c r="AY228">
        <v>38270</v>
      </c>
      <c r="AZ228">
        <v>39462</v>
      </c>
      <c r="BA228">
        <v>40458</v>
      </c>
      <c r="BB228">
        <v>39133</v>
      </c>
      <c r="BC228">
        <v>35474</v>
      </c>
      <c r="BD228">
        <v>33435</v>
      </c>
      <c r="BE228">
        <v>34640</v>
      </c>
      <c r="BF228">
        <v>36607</v>
      </c>
      <c r="BG228">
        <v>37685</v>
      </c>
      <c r="BH228">
        <v>38824</v>
      </c>
      <c r="BI228">
        <v>40005</v>
      </c>
    </row>
    <row r="229" spans="1:61" x14ac:dyDescent="0.3">
      <c r="A229" t="s">
        <v>510</v>
      </c>
      <c r="B229" t="s">
        <v>511</v>
      </c>
      <c r="C229" t="s">
        <v>610</v>
      </c>
      <c r="D229" t="s">
        <v>611</v>
      </c>
      <c r="E229">
        <v>41700</v>
      </c>
      <c r="F229">
        <v>42889</v>
      </c>
      <c r="G229">
        <v>44042</v>
      </c>
      <c r="H229">
        <v>45176</v>
      </c>
      <c r="I229">
        <v>46322</v>
      </c>
      <c r="J229">
        <v>47500</v>
      </c>
      <c r="K229">
        <v>48699</v>
      </c>
      <c r="L229">
        <v>49911</v>
      </c>
      <c r="M229">
        <v>51134</v>
      </c>
      <c r="N229">
        <v>52365</v>
      </c>
      <c r="O229">
        <v>53600</v>
      </c>
      <c r="P229">
        <v>54695</v>
      </c>
      <c r="Q229">
        <v>56029</v>
      </c>
      <c r="R229">
        <v>56892</v>
      </c>
      <c r="S229">
        <v>57937</v>
      </c>
      <c r="T229">
        <v>59292</v>
      </c>
      <c r="U229">
        <v>60504</v>
      </c>
      <c r="V229">
        <v>61786</v>
      </c>
      <c r="W229">
        <v>62150</v>
      </c>
      <c r="X229">
        <v>62686</v>
      </c>
      <c r="Y229">
        <v>63261</v>
      </c>
      <c r="Z229">
        <v>64035</v>
      </c>
      <c r="AA229">
        <v>64413</v>
      </c>
      <c r="AB229">
        <v>64335</v>
      </c>
      <c r="AC229">
        <v>64717</v>
      </c>
      <c r="AD229">
        <v>65244</v>
      </c>
      <c r="AE229">
        <v>65652</v>
      </c>
      <c r="AF229">
        <v>68499</v>
      </c>
      <c r="AG229">
        <v>68755</v>
      </c>
      <c r="AH229">
        <v>69167</v>
      </c>
      <c r="AI229">
        <v>69507</v>
      </c>
      <c r="AJ229">
        <v>70439</v>
      </c>
      <c r="AK229">
        <v>70763</v>
      </c>
      <c r="AL229">
        <v>72253</v>
      </c>
      <c r="AM229">
        <v>74205</v>
      </c>
      <c r="AN229">
        <v>75304</v>
      </c>
      <c r="AO229">
        <v>76417</v>
      </c>
      <c r="AP229">
        <v>77319</v>
      </c>
      <c r="AQ229">
        <v>78846</v>
      </c>
      <c r="AR229">
        <v>80410</v>
      </c>
      <c r="AS229">
        <v>81131</v>
      </c>
      <c r="AT229">
        <v>81202</v>
      </c>
      <c r="AU229">
        <v>83723</v>
      </c>
      <c r="AV229">
        <v>82781</v>
      </c>
      <c r="AW229">
        <v>82475</v>
      </c>
      <c r="AX229">
        <v>82858</v>
      </c>
      <c r="AY229">
        <v>84600</v>
      </c>
      <c r="AZ229">
        <v>85033</v>
      </c>
      <c r="BA229">
        <v>86956</v>
      </c>
      <c r="BB229">
        <v>87298</v>
      </c>
      <c r="BC229">
        <v>89770</v>
      </c>
      <c r="BD229">
        <v>87441</v>
      </c>
      <c r="BE229">
        <v>88303</v>
      </c>
      <c r="BF229">
        <v>89949</v>
      </c>
      <c r="BG229">
        <v>91359</v>
      </c>
      <c r="BH229">
        <v>93419</v>
      </c>
      <c r="BI229">
        <v>94677</v>
      </c>
    </row>
    <row r="230" spans="1:61" x14ac:dyDescent="0.3">
      <c r="A230" t="s">
        <v>512</v>
      </c>
      <c r="B230" t="s">
        <v>513</v>
      </c>
      <c r="C230" t="s">
        <v>610</v>
      </c>
      <c r="D230" t="s">
        <v>611</v>
      </c>
      <c r="E230">
        <v>4573512</v>
      </c>
      <c r="F230">
        <v>4721896</v>
      </c>
      <c r="G230">
        <v>4875422</v>
      </c>
      <c r="H230">
        <v>5034646</v>
      </c>
      <c r="I230">
        <v>5200336</v>
      </c>
      <c r="J230">
        <v>5373137</v>
      </c>
      <c r="K230">
        <v>5553246</v>
      </c>
      <c r="L230">
        <v>5740710</v>
      </c>
      <c r="M230">
        <v>5935860</v>
      </c>
      <c r="N230">
        <v>6139048</v>
      </c>
      <c r="O230">
        <v>6350541</v>
      </c>
      <c r="P230">
        <v>6570857</v>
      </c>
      <c r="Q230">
        <v>6800141</v>
      </c>
      <c r="R230">
        <v>7037851</v>
      </c>
      <c r="S230">
        <v>7283177</v>
      </c>
      <c r="T230">
        <v>7535714</v>
      </c>
      <c r="U230">
        <v>7794662</v>
      </c>
      <c r="V230">
        <v>8060649</v>
      </c>
      <c r="W230">
        <v>8336418</v>
      </c>
      <c r="X230">
        <v>8625690</v>
      </c>
      <c r="Y230">
        <v>8930774</v>
      </c>
      <c r="Z230">
        <v>9252851</v>
      </c>
      <c r="AA230">
        <v>9590227</v>
      </c>
      <c r="AB230">
        <v>9938847</v>
      </c>
      <c r="AC230">
        <v>10293049</v>
      </c>
      <c r="AD230">
        <v>10648632</v>
      </c>
      <c r="AE230">
        <v>11004272</v>
      </c>
      <c r="AF230">
        <v>11360852</v>
      </c>
      <c r="AG230">
        <v>11719071</v>
      </c>
      <c r="AH230">
        <v>12080444</v>
      </c>
      <c r="AI230">
        <v>12446171</v>
      </c>
      <c r="AJ230">
        <v>12815219</v>
      </c>
      <c r="AK230">
        <v>13187085</v>
      </c>
      <c r="AL230">
        <v>13564167</v>
      </c>
      <c r="AM230">
        <v>13949697</v>
      </c>
      <c r="AN230">
        <v>14345492</v>
      </c>
      <c r="AO230">
        <v>14755286</v>
      </c>
      <c r="AP230">
        <v>15177456</v>
      </c>
      <c r="AQ230">
        <v>15602210</v>
      </c>
      <c r="AR230">
        <v>16016092</v>
      </c>
      <c r="AS230">
        <v>16410848</v>
      </c>
      <c r="AT230">
        <v>16766899</v>
      </c>
      <c r="AU230">
        <v>17087901</v>
      </c>
      <c r="AV230">
        <v>17415266</v>
      </c>
      <c r="AW230">
        <v>17806638</v>
      </c>
      <c r="AX230">
        <v>18294611</v>
      </c>
      <c r="AY230">
        <v>18914977</v>
      </c>
      <c r="AZ230">
        <v>19632806</v>
      </c>
      <c r="BA230">
        <v>20325443</v>
      </c>
      <c r="BB230">
        <v>20824893</v>
      </c>
      <c r="BC230">
        <v>21018834</v>
      </c>
      <c r="BD230">
        <v>20863993</v>
      </c>
      <c r="BE230">
        <v>20420701</v>
      </c>
      <c r="BF230">
        <v>19809141</v>
      </c>
      <c r="BG230">
        <v>19203090</v>
      </c>
      <c r="BH230">
        <v>18734987</v>
      </c>
      <c r="BI230">
        <v>18430453</v>
      </c>
    </row>
    <row r="231" spans="1:61" x14ac:dyDescent="0.3">
      <c r="A231" t="s">
        <v>514</v>
      </c>
      <c r="B231" t="s">
        <v>515</v>
      </c>
      <c r="C231" t="s">
        <v>610</v>
      </c>
      <c r="D231" t="s">
        <v>611</v>
      </c>
      <c r="E231">
        <v>5726</v>
      </c>
      <c r="F231">
        <v>5763</v>
      </c>
      <c r="G231">
        <v>5763</v>
      </c>
      <c r="H231">
        <v>5740</v>
      </c>
      <c r="I231">
        <v>5710</v>
      </c>
      <c r="J231">
        <v>5672</v>
      </c>
      <c r="K231">
        <v>5629</v>
      </c>
      <c r="L231">
        <v>5590</v>
      </c>
      <c r="M231">
        <v>5559</v>
      </c>
      <c r="N231">
        <v>5571</v>
      </c>
      <c r="O231">
        <v>5633</v>
      </c>
      <c r="P231">
        <v>5756</v>
      </c>
      <c r="Q231">
        <v>5922</v>
      </c>
      <c r="R231">
        <v>6126</v>
      </c>
      <c r="S231">
        <v>6346</v>
      </c>
      <c r="T231">
        <v>6548</v>
      </c>
      <c r="U231">
        <v>6723</v>
      </c>
      <c r="V231">
        <v>6886</v>
      </c>
      <c r="W231">
        <v>7053</v>
      </c>
      <c r="X231">
        <v>7264</v>
      </c>
      <c r="Y231">
        <v>7519</v>
      </c>
      <c r="Z231">
        <v>7858</v>
      </c>
      <c r="AA231">
        <v>8244</v>
      </c>
      <c r="AB231">
        <v>8669</v>
      </c>
      <c r="AC231">
        <v>9095</v>
      </c>
      <c r="AD231">
        <v>9506</v>
      </c>
      <c r="AE231">
        <v>9875</v>
      </c>
      <c r="AF231">
        <v>10224</v>
      </c>
      <c r="AG231">
        <v>10582</v>
      </c>
      <c r="AH231">
        <v>11017</v>
      </c>
      <c r="AI231">
        <v>11552</v>
      </c>
      <c r="AJ231">
        <v>12206</v>
      </c>
      <c r="AK231">
        <v>12968</v>
      </c>
      <c r="AL231">
        <v>13789</v>
      </c>
      <c r="AM231">
        <v>14597</v>
      </c>
      <c r="AN231">
        <v>15332</v>
      </c>
      <c r="AO231">
        <v>15966</v>
      </c>
      <c r="AP231">
        <v>16528</v>
      </c>
      <c r="AQ231">
        <v>17115</v>
      </c>
      <c r="AR231">
        <v>17864</v>
      </c>
      <c r="AS231">
        <v>18873</v>
      </c>
      <c r="AT231">
        <v>20185</v>
      </c>
      <c r="AU231">
        <v>21742</v>
      </c>
      <c r="AV231">
        <v>23410</v>
      </c>
      <c r="AW231">
        <v>25028</v>
      </c>
      <c r="AX231">
        <v>26448</v>
      </c>
      <c r="AY231">
        <v>27642</v>
      </c>
      <c r="AZ231">
        <v>28640</v>
      </c>
      <c r="BA231">
        <v>29481</v>
      </c>
      <c r="BB231">
        <v>30245</v>
      </c>
      <c r="BC231">
        <v>30994</v>
      </c>
      <c r="BD231">
        <v>31731</v>
      </c>
      <c r="BE231">
        <v>32431</v>
      </c>
      <c r="BF231">
        <v>33108</v>
      </c>
      <c r="BG231">
        <v>33739</v>
      </c>
      <c r="BH231">
        <v>34339</v>
      </c>
      <c r="BI231">
        <v>34900</v>
      </c>
    </row>
    <row r="232" spans="1:61" x14ac:dyDescent="0.3">
      <c r="A232" t="s">
        <v>516</v>
      </c>
      <c r="B232" t="s">
        <v>517</v>
      </c>
      <c r="C232" t="s">
        <v>610</v>
      </c>
      <c r="D232" t="s">
        <v>611</v>
      </c>
      <c r="E232">
        <v>3001593</v>
      </c>
      <c r="F232">
        <v>3060355</v>
      </c>
      <c r="G232">
        <v>3121216</v>
      </c>
      <c r="H232">
        <v>3183551</v>
      </c>
      <c r="I232">
        <v>3246505</v>
      </c>
      <c r="J232">
        <v>3309573</v>
      </c>
      <c r="K232">
        <v>3372170</v>
      </c>
      <c r="L232">
        <v>3434811</v>
      </c>
      <c r="M232">
        <v>3499352</v>
      </c>
      <c r="N232">
        <v>3568376</v>
      </c>
      <c r="O232">
        <v>3643549</v>
      </c>
      <c r="P232">
        <v>3726091</v>
      </c>
      <c r="Q232">
        <v>3815103</v>
      </c>
      <c r="R232">
        <v>3907632</v>
      </c>
      <c r="S232">
        <v>3999512</v>
      </c>
      <c r="T232">
        <v>4087948</v>
      </c>
      <c r="U232">
        <v>4172230</v>
      </c>
      <c r="V232">
        <v>4253989</v>
      </c>
      <c r="W232">
        <v>4335645</v>
      </c>
      <c r="X232">
        <v>4420716</v>
      </c>
      <c r="Y232">
        <v>4512042</v>
      </c>
      <c r="Z232">
        <v>4610167</v>
      </c>
      <c r="AA232">
        <v>4715197</v>
      </c>
      <c r="AB232">
        <v>4829094</v>
      </c>
      <c r="AC232">
        <v>4954046</v>
      </c>
      <c r="AD232">
        <v>5091535</v>
      </c>
      <c r="AE232">
        <v>5243006</v>
      </c>
      <c r="AF232">
        <v>5408087</v>
      </c>
      <c r="AG232">
        <v>5584339</v>
      </c>
      <c r="AH232">
        <v>5768086</v>
      </c>
      <c r="AI232">
        <v>5956859</v>
      </c>
      <c r="AJ232">
        <v>6150081</v>
      </c>
      <c r="AK232">
        <v>6349089</v>
      </c>
      <c r="AL232">
        <v>6555603</v>
      </c>
      <c r="AM232">
        <v>6772133</v>
      </c>
      <c r="AN232">
        <v>7000722</v>
      </c>
      <c r="AO232">
        <v>7241134</v>
      </c>
      <c r="AP232">
        <v>7493251</v>
      </c>
      <c r="AQ232">
        <v>7759258</v>
      </c>
      <c r="AR232">
        <v>8041846</v>
      </c>
      <c r="AS232">
        <v>8342559</v>
      </c>
      <c r="AT232">
        <v>8663012</v>
      </c>
      <c r="AU232">
        <v>9001689</v>
      </c>
      <c r="AV232">
        <v>9353201</v>
      </c>
      <c r="AW232">
        <v>9710043</v>
      </c>
      <c r="AX232">
        <v>10067009</v>
      </c>
      <c r="AY232">
        <v>10421597</v>
      </c>
      <c r="AZ232">
        <v>10775708</v>
      </c>
      <c r="BA232">
        <v>11133861</v>
      </c>
      <c r="BB232">
        <v>11502786</v>
      </c>
      <c r="BC232">
        <v>11887202</v>
      </c>
      <c r="BD232">
        <v>12288651</v>
      </c>
      <c r="BE232">
        <v>12705135</v>
      </c>
      <c r="BF232">
        <v>13133589</v>
      </c>
      <c r="BG232">
        <v>13569438</v>
      </c>
      <c r="BH232">
        <v>14009413</v>
      </c>
      <c r="BI232">
        <v>14452543</v>
      </c>
    </row>
    <row r="233" spans="1:61" x14ac:dyDescent="0.3">
      <c r="A233" t="s">
        <v>518</v>
      </c>
      <c r="B233" t="s">
        <v>519</v>
      </c>
      <c r="C233" t="s">
        <v>610</v>
      </c>
      <c r="D233" t="s">
        <v>611</v>
      </c>
      <c r="E233">
        <v>884594151</v>
      </c>
      <c r="F233">
        <v>883622082</v>
      </c>
      <c r="G233">
        <v>895002116</v>
      </c>
      <c r="H233">
        <v>917678098</v>
      </c>
      <c r="I233">
        <v>939976174</v>
      </c>
      <c r="J233">
        <v>963246433</v>
      </c>
      <c r="K233">
        <v>990056431</v>
      </c>
      <c r="L233">
        <v>1015955063</v>
      </c>
      <c r="M233">
        <v>1042826969</v>
      </c>
      <c r="N233">
        <v>1071434338</v>
      </c>
      <c r="O233">
        <v>1101000676</v>
      </c>
      <c r="P233">
        <v>1131263830</v>
      </c>
      <c r="Q233">
        <v>1159838734</v>
      </c>
      <c r="R233">
        <v>1187515154</v>
      </c>
      <c r="S233">
        <v>1213723493</v>
      </c>
      <c r="T233">
        <v>1237541051</v>
      </c>
      <c r="U233">
        <v>1259540585</v>
      </c>
      <c r="V233">
        <v>1279975038</v>
      </c>
      <c r="W233">
        <v>1300380203</v>
      </c>
      <c r="X233">
        <v>1321054512</v>
      </c>
      <c r="Y233">
        <v>1341328073</v>
      </c>
      <c r="Z233">
        <v>1362159945</v>
      </c>
      <c r="AA233">
        <v>1385232730</v>
      </c>
      <c r="AB233">
        <v>1408390228</v>
      </c>
      <c r="AC233">
        <v>1430515138</v>
      </c>
      <c r="AD233">
        <v>1453475988</v>
      </c>
      <c r="AE233">
        <v>1478163226</v>
      </c>
      <c r="AF233">
        <v>1504452906</v>
      </c>
      <c r="AG233">
        <v>1531050837</v>
      </c>
      <c r="AH233">
        <v>1556971773</v>
      </c>
      <c r="AI233">
        <v>1582008622</v>
      </c>
      <c r="AJ233">
        <v>1605931102</v>
      </c>
      <c r="AK233">
        <v>1628282963</v>
      </c>
      <c r="AL233">
        <v>1649805506</v>
      </c>
      <c r="AM233">
        <v>1671218210</v>
      </c>
      <c r="AN233">
        <v>1692280431</v>
      </c>
      <c r="AO233">
        <v>1713057144</v>
      </c>
      <c r="AP233">
        <v>1733683046</v>
      </c>
      <c r="AQ233">
        <v>1753650434</v>
      </c>
      <c r="AR233">
        <v>1772519122</v>
      </c>
      <c r="AS233">
        <v>1790334133</v>
      </c>
      <c r="AT233">
        <v>1807343753</v>
      </c>
      <c r="AU233">
        <v>1823578257</v>
      </c>
      <c r="AV233">
        <v>1839213961</v>
      </c>
      <c r="AW233">
        <v>1854486630</v>
      </c>
      <c r="AX233">
        <v>1869631076</v>
      </c>
      <c r="AY233">
        <v>1884292297</v>
      </c>
      <c r="AZ233">
        <v>1898416530</v>
      </c>
      <c r="BA233">
        <v>1912402987</v>
      </c>
      <c r="BB233">
        <v>1926269218</v>
      </c>
      <c r="BC233">
        <v>1940064830</v>
      </c>
      <c r="BD233">
        <v>1953970563</v>
      </c>
      <c r="BE233">
        <v>1968120178</v>
      </c>
      <c r="BF233">
        <v>1982414412</v>
      </c>
      <c r="BG233">
        <v>1996870376</v>
      </c>
      <c r="BH233">
        <v>2011274432</v>
      </c>
      <c r="BI233">
        <v>2026028438</v>
      </c>
    </row>
    <row r="234" spans="1:61" x14ac:dyDescent="0.3">
      <c r="A234" t="s">
        <v>520</v>
      </c>
      <c r="B234" t="s">
        <v>521</v>
      </c>
      <c r="C234" t="s">
        <v>610</v>
      </c>
      <c r="D234" t="s">
        <v>611</v>
      </c>
      <c r="E234">
        <v>308725388</v>
      </c>
      <c r="F234">
        <v>313380986</v>
      </c>
      <c r="G234">
        <v>318070294</v>
      </c>
      <c r="H234">
        <v>322832322</v>
      </c>
      <c r="I234">
        <v>327602523</v>
      </c>
      <c r="J234">
        <v>332185772</v>
      </c>
      <c r="K234">
        <v>336037201</v>
      </c>
      <c r="L234">
        <v>340026927</v>
      </c>
      <c r="M234">
        <v>343930844</v>
      </c>
      <c r="N234">
        <v>347710540</v>
      </c>
      <c r="O234">
        <v>351363928</v>
      </c>
      <c r="P234">
        <v>355018390</v>
      </c>
      <c r="Q234">
        <v>358817766</v>
      </c>
      <c r="R234">
        <v>362625007</v>
      </c>
      <c r="S234">
        <v>366468511</v>
      </c>
      <c r="T234">
        <v>370345370</v>
      </c>
      <c r="U234">
        <v>374380988</v>
      </c>
      <c r="V234">
        <v>378335273</v>
      </c>
      <c r="W234">
        <v>382215827</v>
      </c>
      <c r="X234">
        <v>386070618</v>
      </c>
      <c r="Y234">
        <v>390068206</v>
      </c>
      <c r="Z234">
        <v>394132391</v>
      </c>
      <c r="AA234">
        <v>398033246</v>
      </c>
      <c r="AB234">
        <v>401922560</v>
      </c>
      <c r="AC234">
        <v>406045884</v>
      </c>
      <c r="AD234">
        <v>410151269</v>
      </c>
      <c r="AE234">
        <v>414186469</v>
      </c>
      <c r="AF234">
        <v>418164696</v>
      </c>
      <c r="AG234">
        <v>421971143</v>
      </c>
      <c r="AH234">
        <v>425588882</v>
      </c>
      <c r="AI234">
        <v>428318228</v>
      </c>
      <c r="AJ234">
        <v>430153302</v>
      </c>
      <c r="AK234">
        <v>431844672</v>
      </c>
      <c r="AL234">
        <v>433366951</v>
      </c>
      <c r="AM234">
        <v>434111200</v>
      </c>
      <c r="AN234">
        <v>434648577</v>
      </c>
      <c r="AO234">
        <v>434909531</v>
      </c>
      <c r="AP234">
        <v>435422592</v>
      </c>
      <c r="AQ234">
        <v>435662495</v>
      </c>
      <c r="AR234">
        <v>435732195</v>
      </c>
      <c r="AS234">
        <v>435342598</v>
      </c>
      <c r="AT234">
        <v>435134241</v>
      </c>
      <c r="AU234">
        <v>434804671</v>
      </c>
      <c r="AV234">
        <v>434924961</v>
      </c>
      <c r="AW234">
        <v>435247221</v>
      </c>
      <c r="AX234">
        <v>435634937</v>
      </c>
      <c r="AY234">
        <v>436152601</v>
      </c>
      <c r="AZ234">
        <v>436814265</v>
      </c>
      <c r="BA234">
        <v>437864853</v>
      </c>
      <c r="BB234">
        <v>439624552</v>
      </c>
      <c r="BC234">
        <v>441513488</v>
      </c>
      <c r="BD234">
        <v>443585208</v>
      </c>
      <c r="BE234">
        <v>445769749</v>
      </c>
      <c r="BF234">
        <v>448166840</v>
      </c>
      <c r="BG234">
        <v>450522686</v>
      </c>
      <c r="BH234">
        <v>452962149</v>
      </c>
      <c r="BI234">
        <v>455372659</v>
      </c>
    </row>
    <row r="235" spans="1:61" x14ac:dyDescent="0.3">
      <c r="A235" t="s">
        <v>522</v>
      </c>
      <c r="B235" t="s">
        <v>523</v>
      </c>
      <c r="C235" t="s">
        <v>610</v>
      </c>
      <c r="D235" t="s">
        <v>611</v>
      </c>
      <c r="E235">
        <v>1580513</v>
      </c>
      <c r="F235">
        <v>1597526</v>
      </c>
      <c r="G235">
        <v>1612755</v>
      </c>
      <c r="H235">
        <v>1631764</v>
      </c>
      <c r="I235">
        <v>1662073</v>
      </c>
      <c r="J235">
        <v>1708630</v>
      </c>
      <c r="K235">
        <v>1774029</v>
      </c>
      <c r="L235">
        <v>1855442</v>
      </c>
      <c r="M235">
        <v>1945780</v>
      </c>
      <c r="N235">
        <v>2034907</v>
      </c>
      <c r="O235">
        <v>2115522</v>
      </c>
      <c r="P235">
        <v>2185662</v>
      </c>
      <c r="Q235">
        <v>2247582</v>
      </c>
      <c r="R235">
        <v>2303345</v>
      </c>
      <c r="S235">
        <v>2356622</v>
      </c>
      <c r="T235">
        <v>2410446</v>
      </c>
      <c r="U235">
        <v>2464455</v>
      </c>
      <c r="V235">
        <v>2518566</v>
      </c>
      <c r="W235">
        <v>2576469</v>
      </c>
      <c r="X235">
        <v>2642846</v>
      </c>
      <c r="Y235">
        <v>2720839</v>
      </c>
      <c r="Z235">
        <v>2812039</v>
      </c>
      <c r="AA235">
        <v>2915066</v>
      </c>
      <c r="AB235">
        <v>3026238</v>
      </c>
      <c r="AC235">
        <v>3140237</v>
      </c>
      <c r="AD235">
        <v>3252994</v>
      </c>
      <c r="AE235">
        <v>3364020</v>
      </c>
      <c r="AF235">
        <v>3474080</v>
      </c>
      <c r="AG235">
        <v>3581928</v>
      </c>
      <c r="AH235">
        <v>3686373</v>
      </c>
      <c r="AI235">
        <v>3786940</v>
      </c>
      <c r="AJ235">
        <v>3882271</v>
      </c>
      <c r="AK235">
        <v>3973327</v>
      </c>
      <c r="AL235">
        <v>4064926</v>
      </c>
      <c r="AM235">
        <v>4163642</v>
      </c>
      <c r="AN235">
        <v>4274024</v>
      </c>
      <c r="AO235">
        <v>4398238</v>
      </c>
      <c r="AP235">
        <v>4534551</v>
      </c>
      <c r="AQ235">
        <v>4679023</v>
      </c>
      <c r="AR235">
        <v>4825704</v>
      </c>
      <c r="AS235">
        <v>4970367</v>
      </c>
      <c r="AT235">
        <v>5111770</v>
      </c>
      <c r="AU235">
        <v>5251472</v>
      </c>
      <c r="AV235">
        <v>5391401</v>
      </c>
      <c r="AW235">
        <v>5534598</v>
      </c>
      <c r="AX235">
        <v>5683268</v>
      </c>
      <c r="AY235">
        <v>5837792</v>
      </c>
      <c r="AZ235">
        <v>5997385</v>
      </c>
      <c r="BA235">
        <v>6161796</v>
      </c>
      <c r="BB235">
        <v>6330472</v>
      </c>
      <c r="BC235">
        <v>6502952</v>
      </c>
      <c r="BD235">
        <v>6679282</v>
      </c>
      <c r="BE235">
        <v>6859482</v>
      </c>
      <c r="BF235">
        <v>7042948</v>
      </c>
      <c r="BG235">
        <v>7228915</v>
      </c>
      <c r="BH235">
        <v>7416802</v>
      </c>
      <c r="BI235">
        <v>7606374</v>
      </c>
    </row>
    <row r="236" spans="1:61" x14ac:dyDescent="0.3">
      <c r="A236" t="s">
        <v>524</v>
      </c>
      <c r="B236" t="s">
        <v>525</v>
      </c>
      <c r="C236" t="s">
        <v>610</v>
      </c>
      <c r="D236" t="s">
        <v>611</v>
      </c>
      <c r="E236">
        <v>27397175</v>
      </c>
      <c r="F236">
        <v>28224204</v>
      </c>
      <c r="G236">
        <v>29081034</v>
      </c>
      <c r="H236">
        <v>29967041</v>
      </c>
      <c r="I236">
        <v>30881332</v>
      </c>
      <c r="J236">
        <v>31822796</v>
      </c>
      <c r="K236">
        <v>32789096</v>
      </c>
      <c r="L236">
        <v>33778504</v>
      </c>
      <c r="M236">
        <v>34790945</v>
      </c>
      <c r="N236">
        <v>35826804</v>
      </c>
      <c r="O236">
        <v>36884913</v>
      </c>
      <c r="P236">
        <v>37964925</v>
      </c>
      <c r="Q236">
        <v>39061994</v>
      </c>
      <c r="R236">
        <v>40164966</v>
      </c>
      <c r="S236">
        <v>41259536</v>
      </c>
      <c r="T236">
        <v>42334954</v>
      </c>
      <c r="U236">
        <v>43386841</v>
      </c>
      <c r="V236">
        <v>44416010</v>
      </c>
      <c r="W236">
        <v>45423436</v>
      </c>
      <c r="X236">
        <v>46412307</v>
      </c>
      <c r="Y236">
        <v>47385323</v>
      </c>
      <c r="Z236">
        <v>48337503</v>
      </c>
      <c r="AA236">
        <v>49267560</v>
      </c>
      <c r="AB236">
        <v>50186199</v>
      </c>
      <c r="AC236">
        <v>51108082</v>
      </c>
      <c r="AD236">
        <v>52041469</v>
      </c>
      <c r="AE236">
        <v>52996467</v>
      </c>
      <c r="AF236">
        <v>53964406</v>
      </c>
      <c r="AG236">
        <v>54912334</v>
      </c>
      <c r="AH236">
        <v>55795106</v>
      </c>
      <c r="AI236">
        <v>56582821</v>
      </c>
      <c r="AJ236">
        <v>57258401</v>
      </c>
      <c r="AK236">
        <v>57837878</v>
      </c>
      <c r="AL236">
        <v>58364891</v>
      </c>
      <c r="AM236">
        <v>58901666</v>
      </c>
      <c r="AN236">
        <v>59491790</v>
      </c>
      <c r="AO236">
        <v>60151472</v>
      </c>
      <c r="AP236">
        <v>60863506</v>
      </c>
      <c r="AQ236">
        <v>61597283</v>
      </c>
      <c r="AR236">
        <v>62306651</v>
      </c>
      <c r="AS236">
        <v>62958021</v>
      </c>
      <c r="AT236">
        <v>63543322</v>
      </c>
      <c r="AU236">
        <v>64073164</v>
      </c>
      <c r="AV236">
        <v>64554952</v>
      </c>
      <c r="AW236">
        <v>65002231</v>
      </c>
      <c r="AX236">
        <v>65425470</v>
      </c>
      <c r="AY236">
        <v>65824164</v>
      </c>
      <c r="AZ236">
        <v>66195615</v>
      </c>
      <c r="BA236">
        <v>66545760</v>
      </c>
      <c r="BB236">
        <v>66881867</v>
      </c>
      <c r="BC236">
        <v>67208808</v>
      </c>
      <c r="BD236">
        <v>67530130</v>
      </c>
      <c r="BE236">
        <v>67843979</v>
      </c>
      <c r="BF236">
        <v>68143065</v>
      </c>
      <c r="BG236">
        <v>68416772</v>
      </c>
      <c r="BH236">
        <v>68657600</v>
      </c>
      <c r="BI236">
        <v>68863514</v>
      </c>
    </row>
    <row r="237" spans="1:61" x14ac:dyDescent="0.3">
      <c r="A237" t="s">
        <v>526</v>
      </c>
      <c r="B237" t="s">
        <v>527</v>
      </c>
      <c r="C237" t="s">
        <v>610</v>
      </c>
      <c r="D237" t="s">
        <v>611</v>
      </c>
      <c r="E237">
        <v>2087038</v>
      </c>
      <c r="F237">
        <v>2159123</v>
      </c>
      <c r="G237">
        <v>2236559</v>
      </c>
      <c r="H237">
        <v>2318234</v>
      </c>
      <c r="I237">
        <v>2402455</v>
      </c>
      <c r="J237">
        <v>2487953</v>
      </c>
      <c r="K237">
        <v>2574478</v>
      </c>
      <c r="L237">
        <v>2662230</v>
      </c>
      <c r="M237">
        <v>2750894</v>
      </c>
      <c r="N237">
        <v>2840228</v>
      </c>
      <c r="O237">
        <v>2930079</v>
      </c>
      <c r="P237">
        <v>3020391</v>
      </c>
      <c r="Q237">
        <v>3111264</v>
      </c>
      <c r="R237">
        <v>3203019</v>
      </c>
      <c r="S237">
        <v>3296095</v>
      </c>
      <c r="T237">
        <v>3390935</v>
      </c>
      <c r="U237">
        <v>3487644</v>
      </c>
      <c r="V237">
        <v>3586499</v>
      </c>
      <c r="W237">
        <v>3688385</v>
      </c>
      <c r="X237">
        <v>3794420</v>
      </c>
      <c r="Y237">
        <v>3905413</v>
      </c>
      <c r="Z237">
        <v>4020778</v>
      </c>
      <c r="AA237">
        <v>4140258</v>
      </c>
      <c r="AB237">
        <v>4265247</v>
      </c>
      <c r="AC237">
        <v>4397525</v>
      </c>
      <c r="AD237">
        <v>4537789</v>
      </c>
      <c r="AE237">
        <v>4687283</v>
      </c>
      <c r="AF237">
        <v>4843951</v>
      </c>
      <c r="AG237">
        <v>5001110</v>
      </c>
      <c r="AH237">
        <v>5149803</v>
      </c>
      <c r="AI237">
        <v>5283728</v>
      </c>
      <c r="AJ237">
        <v>5400714</v>
      </c>
      <c r="AK237">
        <v>5502976</v>
      </c>
      <c r="AL237">
        <v>5594114</v>
      </c>
      <c r="AM237">
        <v>5679832</v>
      </c>
      <c r="AN237">
        <v>5764712</v>
      </c>
      <c r="AO237">
        <v>5849540</v>
      </c>
      <c r="AP237">
        <v>5934282</v>
      </c>
      <c r="AQ237">
        <v>6021691</v>
      </c>
      <c r="AR237">
        <v>6114886</v>
      </c>
      <c r="AS237">
        <v>6216205</v>
      </c>
      <c r="AT237">
        <v>6327125</v>
      </c>
      <c r="AU237">
        <v>6447688</v>
      </c>
      <c r="AV237">
        <v>6576877</v>
      </c>
      <c r="AW237">
        <v>6712841</v>
      </c>
      <c r="AX237">
        <v>6854176</v>
      </c>
      <c r="AY237">
        <v>7000557</v>
      </c>
      <c r="AZ237">
        <v>7152385</v>
      </c>
      <c r="BA237">
        <v>7309728</v>
      </c>
      <c r="BB237">
        <v>7472819</v>
      </c>
      <c r="BC237">
        <v>7641630</v>
      </c>
      <c r="BD237">
        <v>7815949</v>
      </c>
      <c r="BE237">
        <v>7995062</v>
      </c>
      <c r="BF237">
        <v>8177809</v>
      </c>
      <c r="BG237">
        <v>8362745</v>
      </c>
      <c r="BH237">
        <v>8548651</v>
      </c>
      <c r="BI237">
        <v>8734951</v>
      </c>
    </row>
    <row r="238" spans="1:61" x14ac:dyDescent="0.3">
      <c r="A238" t="s">
        <v>528</v>
      </c>
      <c r="B238" t="s">
        <v>529</v>
      </c>
      <c r="C238" t="s">
        <v>610</v>
      </c>
      <c r="D238" t="s">
        <v>611</v>
      </c>
      <c r="E238">
        <v>1603258</v>
      </c>
      <c r="F238">
        <v>1658362</v>
      </c>
      <c r="G238">
        <v>1715408</v>
      </c>
      <c r="H238">
        <v>1773853</v>
      </c>
      <c r="I238">
        <v>1833063</v>
      </c>
      <c r="J238">
        <v>1892599</v>
      </c>
      <c r="K238">
        <v>1952141</v>
      </c>
      <c r="L238">
        <v>2011763</v>
      </c>
      <c r="M238">
        <v>2071789</v>
      </c>
      <c r="N238">
        <v>2132799</v>
      </c>
      <c r="O238">
        <v>2195173</v>
      </c>
      <c r="P238">
        <v>2258964</v>
      </c>
      <c r="Q238">
        <v>2324013</v>
      </c>
      <c r="R238">
        <v>2390213</v>
      </c>
      <c r="S238">
        <v>2457382</v>
      </c>
      <c r="T238">
        <v>2525361</v>
      </c>
      <c r="U238">
        <v>2594311</v>
      </c>
      <c r="V238">
        <v>2664257</v>
      </c>
      <c r="W238">
        <v>2734896</v>
      </c>
      <c r="X238">
        <v>2805818</v>
      </c>
      <c r="Y238">
        <v>2876808</v>
      </c>
      <c r="Z238">
        <v>2947779</v>
      </c>
      <c r="AA238">
        <v>3019066</v>
      </c>
      <c r="AB238">
        <v>3091511</v>
      </c>
      <c r="AC238">
        <v>3166221</v>
      </c>
      <c r="AD238">
        <v>3244018</v>
      </c>
      <c r="AE238">
        <v>3324456</v>
      </c>
      <c r="AF238">
        <v>3407319</v>
      </c>
      <c r="AG238">
        <v>3493894</v>
      </c>
      <c r="AH238">
        <v>3585867</v>
      </c>
      <c r="AI238">
        <v>3683966</v>
      </c>
      <c r="AJ238">
        <v>3789185</v>
      </c>
      <c r="AK238">
        <v>3899843</v>
      </c>
      <c r="AL238">
        <v>4010789</v>
      </c>
      <c r="AM238">
        <v>4115099</v>
      </c>
      <c r="AN238">
        <v>4207840</v>
      </c>
      <c r="AO238">
        <v>4287344</v>
      </c>
      <c r="AP238">
        <v>4355114</v>
      </c>
      <c r="AQ238">
        <v>4413477</v>
      </c>
      <c r="AR238">
        <v>4466132</v>
      </c>
      <c r="AS238">
        <v>4516131</v>
      </c>
      <c r="AT238">
        <v>4564080</v>
      </c>
      <c r="AU238">
        <v>4610002</v>
      </c>
      <c r="AV238">
        <v>4655741</v>
      </c>
      <c r="AW238">
        <v>4703398</v>
      </c>
      <c r="AX238">
        <v>4754641</v>
      </c>
      <c r="AY238">
        <v>4810105</v>
      </c>
      <c r="AZ238">
        <v>4870137</v>
      </c>
      <c r="BA238">
        <v>4935762</v>
      </c>
      <c r="BB238">
        <v>5007950</v>
      </c>
      <c r="BC238">
        <v>5087210</v>
      </c>
      <c r="BD238">
        <v>5174061</v>
      </c>
      <c r="BE238">
        <v>5267839</v>
      </c>
      <c r="BF238">
        <v>5366277</v>
      </c>
      <c r="BG238">
        <v>5466241</v>
      </c>
      <c r="BH238">
        <v>5565284</v>
      </c>
      <c r="BI238">
        <v>5662544</v>
      </c>
    </row>
    <row r="239" spans="1:61" x14ac:dyDescent="0.3">
      <c r="A239" t="s">
        <v>530</v>
      </c>
      <c r="B239" t="s">
        <v>531</v>
      </c>
      <c r="C239" t="s">
        <v>610</v>
      </c>
      <c r="D239" t="s">
        <v>611</v>
      </c>
      <c r="E239">
        <v>210357620</v>
      </c>
      <c r="F239">
        <v>216285875</v>
      </c>
      <c r="G239">
        <v>222396518</v>
      </c>
      <c r="H239">
        <v>228663034</v>
      </c>
      <c r="I239">
        <v>235048548</v>
      </c>
      <c r="J239">
        <v>241525127</v>
      </c>
      <c r="K239">
        <v>248082224</v>
      </c>
      <c r="L239">
        <v>254723773</v>
      </c>
      <c r="M239">
        <v>261454660</v>
      </c>
      <c r="N239">
        <v>268285362</v>
      </c>
      <c r="O239">
        <v>275222756</v>
      </c>
      <c r="P239">
        <v>282265414</v>
      </c>
      <c r="Q239">
        <v>289406786</v>
      </c>
      <c r="R239">
        <v>296643292</v>
      </c>
      <c r="S239">
        <v>303970215</v>
      </c>
      <c r="T239">
        <v>311383650</v>
      </c>
      <c r="U239">
        <v>318876360</v>
      </c>
      <c r="V239">
        <v>326446030</v>
      </c>
      <c r="W239">
        <v>334099163</v>
      </c>
      <c r="X239">
        <v>341845707</v>
      </c>
      <c r="Y239">
        <v>349689363</v>
      </c>
      <c r="Z239">
        <v>357632874</v>
      </c>
      <c r="AA239">
        <v>365662995</v>
      </c>
      <c r="AB239">
        <v>373747579</v>
      </c>
      <c r="AC239">
        <v>381844359</v>
      </c>
      <c r="AD239">
        <v>389922156</v>
      </c>
      <c r="AE239">
        <v>397961545</v>
      </c>
      <c r="AF239">
        <v>405966436</v>
      </c>
      <c r="AG239">
        <v>413957171</v>
      </c>
      <c r="AH239">
        <v>421966286</v>
      </c>
      <c r="AI239">
        <v>430014112</v>
      </c>
      <c r="AJ239">
        <v>438102530</v>
      </c>
      <c r="AK239">
        <v>446211495</v>
      </c>
      <c r="AL239">
        <v>454312822</v>
      </c>
      <c r="AM239">
        <v>462368285</v>
      </c>
      <c r="AN239">
        <v>470347459</v>
      </c>
      <c r="AO239">
        <v>478247051</v>
      </c>
      <c r="AP239">
        <v>486067029</v>
      </c>
      <c r="AQ239">
        <v>493785288</v>
      </c>
      <c r="AR239">
        <v>501376484</v>
      </c>
      <c r="AS239">
        <v>508826710</v>
      </c>
      <c r="AT239">
        <v>516120111</v>
      </c>
      <c r="AU239">
        <v>523270767</v>
      </c>
      <c r="AV239">
        <v>530331985</v>
      </c>
      <c r="AW239">
        <v>537377388</v>
      </c>
      <c r="AX239">
        <v>544459791</v>
      </c>
      <c r="AY239">
        <v>551595525</v>
      </c>
      <c r="AZ239">
        <v>558768052</v>
      </c>
      <c r="BA239">
        <v>565956228</v>
      </c>
      <c r="BB239">
        <v>573125269</v>
      </c>
      <c r="BC239">
        <v>580246796</v>
      </c>
      <c r="BD239">
        <v>587315129</v>
      </c>
      <c r="BE239">
        <v>594330743</v>
      </c>
      <c r="BF239">
        <v>601277206</v>
      </c>
      <c r="BG239">
        <v>608136047</v>
      </c>
      <c r="BH239">
        <v>614891969</v>
      </c>
      <c r="BI239">
        <v>621534921</v>
      </c>
    </row>
    <row r="240" spans="1:61" x14ac:dyDescent="0.3">
      <c r="A240" t="s">
        <v>532</v>
      </c>
      <c r="B240" t="s">
        <v>533</v>
      </c>
      <c r="C240" t="s">
        <v>610</v>
      </c>
      <c r="D240" t="s">
        <v>611</v>
      </c>
      <c r="E240">
        <v>499950</v>
      </c>
      <c r="F240">
        <v>508845</v>
      </c>
      <c r="G240">
        <v>518107</v>
      </c>
      <c r="H240">
        <v>527749</v>
      </c>
      <c r="I240">
        <v>537786</v>
      </c>
      <c r="J240">
        <v>548218</v>
      </c>
      <c r="K240">
        <v>558676</v>
      </c>
      <c r="L240">
        <v>569031</v>
      </c>
      <c r="M240">
        <v>579807</v>
      </c>
      <c r="N240">
        <v>591739</v>
      </c>
      <c r="O240">
        <v>605125</v>
      </c>
      <c r="P240">
        <v>620945</v>
      </c>
      <c r="Q240">
        <v>638499</v>
      </c>
      <c r="R240">
        <v>654437</v>
      </c>
      <c r="S240">
        <v>664223</v>
      </c>
      <c r="T240">
        <v>664984</v>
      </c>
      <c r="U240">
        <v>654947</v>
      </c>
      <c r="V240">
        <v>636096</v>
      </c>
      <c r="W240">
        <v>613857</v>
      </c>
      <c r="X240">
        <v>595872</v>
      </c>
      <c r="Y240">
        <v>587563</v>
      </c>
      <c r="Z240">
        <v>591005</v>
      </c>
      <c r="AA240">
        <v>604430</v>
      </c>
      <c r="AB240">
        <v>624648</v>
      </c>
      <c r="AC240">
        <v>646688</v>
      </c>
      <c r="AD240">
        <v>666945</v>
      </c>
      <c r="AE240">
        <v>684184</v>
      </c>
      <c r="AF240">
        <v>699522</v>
      </c>
      <c r="AG240">
        <v>714474</v>
      </c>
      <c r="AH240">
        <v>731444</v>
      </c>
      <c r="AI240">
        <v>751933</v>
      </c>
      <c r="AJ240">
        <v>777011</v>
      </c>
      <c r="AK240">
        <v>805435</v>
      </c>
      <c r="AL240">
        <v>833611</v>
      </c>
      <c r="AM240">
        <v>856684</v>
      </c>
      <c r="AN240">
        <v>871447</v>
      </c>
      <c r="AO240">
        <v>875916</v>
      </c>
      <c r="AP240">
        <v>871994</v>
      </c>
      <c r="AQ240">
        <v>865194</v>
      </c>
      <c r="AR240">
        <v>863269</v>
      </c>
      <c r="AS240">
        <v>871607</v>
      </c>
      <c r="AT240">
        <v>892531</v>
      </c>
      <c r="AU240">
        <v>923825</v>
      </c>
      <c r="AV240">
        <v>960852</v>
      </c>
      <c r="AW240">
        <v>996698</v>
      </c>
      <c r="AX240">
        <v>1026484</v>
      </c>
      <c r="AY240">
        <v>1048621</v>
      </c>
      <c r="AZ240">
        <v>1064973</v>
      </c>
      <c r="BA240">
        <v>1078110</v>
      </c>
      <c r="BB240">
        <v>1092021</v>
      </c>
      <c r="BC240">
        <v>1109591</v>
      </c>
      <c r="BD240">
        <v>1131523</v>
      </c>
      <c r="BE240">
        <v>1156760</v>
      </c>
      <c r="BF240">
        <v>1184366</v>
      </c>
      <c r="BG240">
        <v>1212814</v>
      </c>
      <c r="BH240">
        <v>1240977</v>
      </c>
      <c r="BI240">
        <v>1268671</v>
      </c>
    </row>
    <row r="241" spans="1:61" x14ac:dyDescent="0.3">
      <c r="A241" t="s">
        <v>534</v>
      </c>
      <c r="B241" t="s">
        <v>535</v>
      </c>
      <c r="C241" t="s">
        <v>610</v>
      </c>
      <c r="D241" t="s">
        <v>611</v>
      </c>
      <c r="E241">
        <v>97837766</v>
      </c>
      <c r="F241">
        <v>100458479</v>
      </c>
      <c r="G241">
        <v>103147177</v>
      </c>
      <c r="H241">
        <v>105914391</v>
      </c>
      <c r="I241">
        <v>108774858</v>
      </c>
      <c r="J241">
        <v>111738154</v>
      </c>
      <c r="K241">
        <v>114816087</v>
      </c>
      <c r="L241">
        <v>118004103</v>
      </c>
      <c r="M241">
        <v>121276296</v>
      </c>
      <c r="N241">
        <v>124596411</v>
      </c>
      <c r="O241">
        <v>127942543</v>
      </c>
      <c r="P241">
        <v>131309640</v>
      </c>
      <c r="Q241">
        <v>134719523</v>
      </c>
      <c r="R241">
        <v>138211123</v>
      </c>
      <c r="S241">
        <v>141837810</v>
      </c>
      <c r="T241">
        <v>145642454</v>
      </c>
      <c r="U241">
        <v>149628962</v>
      </c>
      <c r="V241">
        <v>153798274</v>
      </c>
      <c r="W241">
        <v>158185098</v>
      </c>
      <c r="X241">
        <v>162829871</v>
      </c>
      <c r="Y241">
        <v>167755859</v>
      </c>
      <c r="Z241">
        <v>172967490</v>
      </c>
      <c r="AA241">
        <v>178440308</v>
      </c>
      <c r="AB241">
        <v>184129812</v>
      </c>
      <c r="AC241">
        <v>189974163</v>
      </c>
      <c r="AD241">
        <v>195917732</v>
      </c>
      <c r="AE241">
        <v>201950420</v>
      </c>
      <c r="AF241">
        <v>208051337</v>
      </c>
      <c r="AG241">
        <v>214140741</v>
      </c>
      <c r="AH241">
        <v>220121789</v>
      </c>
      <c r="AI241">
        <v>225925572</v>
      </c>
      <c r="AJ241">
        <v>231513429</v>
      </c>
      <c r="AK241">
        <v>236899060</v>
      </c>
      <c r="AL241">
        <v>242132775</v>
      </c>
      <c r="AM241">
        <v>247294351</v>
      </c>
      <c r="AN241">
        <v>252443551</v>
      </c>
      <c r="AO241">
        <v>257602127</v>
      </c>
      <c r="AP241">
        <v>262757426</v>
      </c>
      <c r="AQ241">
        <v>267895723</v>
      </c>
      <c r="AR241">
        <v>272991630</v>
      </c>
      <c r="AS241">
        <v>278033137</v>
      </c>
      <c r="AT241">
        <v>283018341</v>
      </c>
      <c r="AU241">
        <v>287975628</v>
      </c>
      <c r="AV241">
        <v>292959567</v>
      </c>
      <c r="AW241">
        <v>298041669</v>
      </c>
      <c r="AX241">
        <v>303274818</v>
      </c>
      <c r="AY241">
        <v>308672973</v>
      </c>
      <c r="AZ241">
        <v>314226665</v>
      </c>
      <c r="BA241">
        <v>319934461</v>
      </c>
      <c r="BB241">
        <v>325786717</v>
      </c>
      <c r="BC241">
        <v>331770455</v>
      </c>
      <c r="BD241">
        <v>337894992</v>
      </c>
      <c r="BE241">
        <v>344148796</v>
      </c>
      <c r="BF241">
        <v>350471538</v>
      </c>
      <c r="BG241">
        <v>356783315</v>
      </c>
      <c r="BH241">
        <v>363027163</v>
      </c>
      <c r="BI241">
        <v>369167489</v>
      </c>
    </row>
    <row r="242" spans="1:61" x14ac:dyDescent="0.3">
      <c r="A242" t="s">
        <v>536</v>
      </c>
      <c r="B242" t="s">
        <v>537</v>
      </c>
      <c r="C242" t="s">
        <v>610</v>
      </c>
      <c r="D242" t="s">
        <v>611</v>
      </c>
      <c r="E242">
        <v>61601</v>
      </c>
      <c r="F242">
        <v>63745</v>
      </c>
      <c r="G242">
        <v>66259</v>
      </c>
      <c r="H242">
        <v>69005</v>
      </c>
      <c r="I242">
        <v>71757</v>
      </c>
      <c r="J242">
        <v>74362</v>
      </c>
      <c r="K242">
        <v>76779</v>
      </c>
      <c r="L242">
        <v>79052</v>
      </c>
      <c r="M242">
        <v>81097</v>
      </c>
      <c r="N242">
        <v>82877</v>
      </c>
      <c r="O242">
        <v>84369</v>
      </c>
      <c r="P242">
        <v>85518</v>
      </c>
      <c r="Q242">
        <v>86347</v>
      </c>
      <c r="R242">
        <v>86988</v>
      </c>
      <c r="S242">
        <v>87609</v>
      </c>
      <c r="T242">
        <v>88348</v>
      </c>
      <c r="U242">
        <v>89254</v>
      </c>
      <c r="V242">
        <v>90295</v>
      </c>
      <c r="W242">
        <v>91364</v>
      </c>
      <c r="X242">
        <v>92300</v>
      </c>
      <c r="Y242">
        <v>93007</v>
      </c>
      <c r="Z242">
        <v>93453</v>
      </c>
      <c r="AA242">
        <v>93681</v>
      </c>
      <c r="AB242">
        <v>93774</v>
      </c>
      <c r="AC242">
        <v>93842</v>
      </c>
      <c r="AD242">
        <v>93953</v>
      </c>
      <c r="AE242">
        <v>94145</v>
      </c>
      <c r="AF242">
        <v>94384</v>
      </c>
      <c r="AG242">
        <v>94667</v>
      </c>
      <c r="AH242">
        <v>94929</v>
      </c>
      <c r="AI242">
        <v>95153</v>
      </c>
      <c r="AJ242">
        <v>95333</v>
      </c>
      <c r="AK242">
        <v>95496</v>
      </c>
      <c r="AL242">
        <v>95644</v>
      </c>
      <c r="AM242">
        <v>95833</v>
      </c>
      <c r="AN242">
        <v>96076</v>
      </c>
      <c r="AO242">
        <v>96369</v>
      </c>
      <c r="AP242">
        <v>96725</v>
      </c>
      <c r="AQ242">
        <v>97135</v>
      </c>
      <c r="AR242">
        <v>97591</v>
      </c>
      <c r="AS242">
        <v>98082</v>
      </c>
      <c r="AT242">
        <v>98611</v>
      </c>
      <c r="AU242">
        <v>99184</v>
      </c>
      <c r="AV242">
        <v>99789</v>
      </c>
      <c r="AW242">
        <v>100406</v>
      </c>
      <c r="AX242">
        <v>101041</v>
      </c>
      <c r="AY242">
        <v>101689</v>
      </c>
      <c r="AZ242">
        <v>102357</v>
      </c>
      <c r="BA242">
        <v>103005</v>
      </c>
      <c r="BB242">
        <v>103604</v>
      </c>
      <c r="BC242">
        <v>104137</v>
      </c>
      <c r="BD242">
        <v>104577</v>
      </c>
      <c r="BE242">
        <v>104951</v>
      </c>
      <c r="BF242">
        <v>105328</v>
      </c>
      <c r="BG242">
        <v>105782</v>
      </c>
      <c r="BH242">
        <v>106364</v>
      </c>
      <c r="BI242">
        <v>107122</v>
      </c>
    </row>
    <row r="243" spans="1:61" x14ac:dyDescent="0.3">
      <c r="A243" t="s">
        <v>538</v>
      </c>
      <c r="B243" t="s">
        <v>539</v>
      </c>
      <c r="C243" t="s">
        <v>610</v>
      </c>
      <c r="D243" t="s">
        <v>611</v>
      </c>
      <c r="E243">
        <v>571857185</v>
      </c>
      <c r="F243">
        <v>583950448</v>
      </c>
      <c r="G243">
        <v>596504751</v>
      </c>
      <c r="H243">
        <v>609376285</v>
      </c>
      <c r="I243">
        <v>622875636</v>
      </c>
      <c r="J243">
        <v>636754992</v>
      </c>
      <c r="K243">
        <v>651094669</v>
      </c>
      <c r="L243">
        <v>665871993</v>
      </c>
      <c r="M243">
        <v>681109271</v>
      </c>
      <c r="N243">
        <v>696734230</v>
      </c>
      <c r="O243">
        <v>712769163</v>
      </c>
      <c r="P243">
        <v>729115720</v>
      </c>
      <c r="Q243">
        <v>745871099</v>
      </c>
      <c r="R243">
        <v>763149474</v>
      </c>
      <c r="S243">
        <v>780922591</v>
      </c>
      <c r="T243">
        <v>799294145</v>
      </c>
      <c r="U243">
        <v>818264619</v>
      </c>
      <c r="V243">
        <v>837811015</v>
      </c>
      <c r="W243">
        <v>857934480</v>
      </c>
      <c r="X243">
        <v>878616424</v>
      </c>
      <c r="Y243">
        <v>899787611</v>
      </c>
      <c r="Z243">
        <v>921270524</v>
      </c>
      <c r="AA243">
        <v>943375098</v>
      </c>
      <c r="AB243">
        <v>965905841</v>
      </c>
      <c r="AC243">
        <v>988820543</v>
      </c>
      <c r="AD243">
        <v>1012080845</v>
      </c>
      <c r="AE243">
        <v>1035652813</v>
      </c>
      <c r="AF243">
        <v>1059520266</v>
      </c>
      <c r="AG243">
        <v>1083674191</v>
      </c>
      <c r="AH243">
        <v>1108116731</v>
      </c>
      <c r="AI243">
        <v>1132832536</v>
      </c>
      <c r="AJ243">
        <v>1157821722</v>
      </c>
      <c r="AK243">
        <v>1183034707</v>
      </c>
      <c r="AL243">
        <v>1208411907</v>
      </c>
      <c r="AM243">
        <v>1233869424</v>
      </c>
      <c r="AN243">
        <v>1259358616</v>
      </c>
      <c r="AO243">
        <v>1284818746</v>
      </c>
      <c r="AP243">
        <v>1310234107</v>
      </c>
      <c r="AQ243">
        <v>1335633730</v>
      </c>
      <c r="AR243">
        <v>1361053702</v>
      </c>
      <c r="AS243">
        <v>1386504523</v>
      </c>
      <c r="AT243">
        <v>1411993292</v>
      </c>
      <c r="AU243">
        <v>1437450586</v>
      </c>
      <c r="AV243">
        <v>1462776158</v>
      </c>
      <c r="AW243">
        <v>1487832276</v>
      </c>
      <c r="AX243">
        <v>1512521166</v>
      </c>
      <c r="AY243">
        <v>1536799012</v>
      </c>
      <c r="AZ243">
        <v>1560689001</v>
      </c>
      <c r="BA243">
        <v>1584247163</v>
      </c>
      <c r="BB243">
        <v>1607562312</v>
      </c>
      <c r="BC243">
        <v>1630729920</v>
      </c>
      <c r="BD243">
        <v>1653756466</v>
      </c>
      <c r="BE243">
        <v>1676614288</v>
      </c>
      <c r="BF243">
        <v>1699306053</v>
      </c>
      <c r="BG243">
        <v>1721840539</v>
      </c>
      <c r="BH243">
        <v>1744190704</v>
      </c>
      <c r="BI243">
        <v>1766383450</v>
      </c>
    </row>
    <row r="244" spans="1:61" x14ac:dyDescent="0.3">
      <c r="A244" t="s">
        <v>540</v>
      </c>
      <c r="B244" t="s">
        <v>541</v>
      </c>
      <c r="C244" t="s">
        <v>610</v>
      </c>
      <c r="D244" t="s">
        <v>611</v>
      </c>
      <c r="E244">
        <v>228525517</v>
      </c>
      <c r="F244">
        <v>233937952</v>
      </c>
      <c r="G244">
        <v>239567866</v>
      </c>
      <c r="H244">
        <v>245413930</v>
      </c>
      <c r="I244">
        <v>251471594</v>
      </c>
      <c r="J244">
        <v>257740253</v>
      </c>
      <c r="K244">
        <v>264224962</v>
      </c>
      <c r="L244">
        <v>270937271</v>
      </c>
      <c r="M244">
        <v>277891337</v>
      </c>
      <c r="N244">
        <v>285104267</v>
      </c>
      <c r="O244">
        <v>292592125</v>
      </c>
      <c r="P244">
        <v>300361016</v>
      </c>
      <c r="Q244">
        <v>308419901</v>
      </c>
      <c r="R244">
        <v>316788972</v>
      </c>
      <c r="S244">
        <v>325493369</v>
      </c>
      <c r="T244">
        <v>334551330</v>
      </c>
      <c r="U244">
        <v>343972132</v>
      </c>
      <c r="V244">
        <v>353755617</v>
      </c>
      <c r="W244">
        <v>363892126</v>
      </c>
      <c r="X244">
        <v>374378752</v>
      </c>
      <c r="Y244">
        <v>385201953</v>
      </c>
      <c r="Z244">
        <v>396361476</v>
      </c>
      <c r="AA244">
        <v>407857980</v>
      </c>
      <c r="AB244">
        <v>419683723</v>
      </c>
      <c r="AC244">
        <v>431834799</v>
      </c>
      <c r="AD244">
        <v>444300924</v>
      </c>
      <c r="AE244">
        <v>457078542</v>
      </c>
      <c r="AF244">
        <v>470171799</v>
      </c>
      <c r="AG244">
        <v>483582771</v>
      </c>
      <c r="AH244">
        <v>497327000</v>
      </c>
      <c r="AI244">
        <v>511410066</v>
      </c>
      <c r="AJ244">
        <v>525853526</v>
      </c>
      <c r="AK244">
        <v>540652248</v>
      </c>
      <c r="AL244">
        <v>555771276</v>
      </c>
      <c r="AM244">
        <v>571168197</v>
      </c>
      <c r="AN244">
        <v>586808269</v>
      </c>
      <c r="AO244">
        <v>602697335</v>
      </c>
      <c r="AP244">
        <v>618872438</v>
      </c>
      <c r="AQ244">
        <v>635394495</v>
      </c>
      <c r="AR244">
        <v>652354818</v>
      </c>
      <c r="AS244">
        <v>669818179</v>
      </c>
      <c r="AT244">
        <v>687543926</v>
      </c>
      <c r="AU244">
        <v>705929159.88287234</v>
      </c>
      <c r="AV244">
        <v>724910083.89892673</v>
      </c>
      <c r="AW244">
        <v>744542423.99137235</v>
      </c>
      <c r="AX244">
        <v>764866591.24396586</v>
      </c>
      <c r="AY244">
        <v>785905014.48498654</v>
      </c>
      <c r="AZ244">
        <v>807656829.99092877</v>
      </c>
      <c r="BA244">
        <v>830111000.29553413</v>
      </c>
      <c r="BB244">
        <v>853238652.11020076</v>
      </c>
      <c r="BC244">
        <v>877023136.36222768</v>
      </c>
      <c r="BD244">
        <v>901455755.35781586</v>
      </c>
      <c r="BE244">
        <v>926548177.07723355</v>
      </c>
      <c r="BF244">
        <v>952278631.61008227</v>
      </c>
      <c r="BG244">
        <v>978625081.73916197</v>
      </c>
      <c r="BH244">
        <v>1005570800.6820294</v>
      </c>
      <c r="BI244">
        <v>1033106135</v>
      </c>
    </row>
    <row r="245" spans="1:61" x14ac:dyDescent="0.3">
      <c r="A245" t="s">
        <v>542</v>
      </c>
      <c r="B245" t="s">
        <v>543</v>
      </c>
      <c r="C245" t="s">
        <v>610</v>
      </c>
      <c r="D245" t="s">
        <v>611</v>
      </c>
      <c r="E245">
        <v>848479</v>
      </c>
      <c r="F245">
        <v>865360</v>
      </c>
      <c r="G245">
        <v>880023</v>
      </c>
      <c r="H245">
        <v>892569</v>
      </c>
      <c r="I245">
        <v>903275</v>
      </c>
      <c r="J245">
        <v>912417</v>
      </c>
      <c r="K245">
        <v>919903</v>
      </c>
      <c r="L245">
        <v>925909</v>
      </c>
      <c r="M245">
        <v>931468</v>
      </c>
      <c r="N245">
        <v>937848</v>
      </c>
      <c r="O245">
        <v>945993</v>
      </c>
      <c r="P245">
        <v>956366</v>
      </c>
      <c r="Q245">
        <v>968741</v>
      </c>
      <c r="R245">
        <v>982592</v>
      </c>
      <c r="S245">
        <v>997053</v>
      </c>
      <c r="T245">
        <v>1011490</v>
      </c>
      <c r="U245">
        <v>1025658</v>
      </c>
      <c r="V245">
        <v>1039761</v>
      </c>
      <c r="W245">
        <v>1054116</v>
      </c>
      <c r="X245">
        <v>1069202</v>
      </c>
      <c r="Y245">
        <v>1085308</v>
      </c>
      <c r="Z245">
        <v>1102556</v>
      </c>
      <c r="AA245">
        <v>1120611</v>
      </c>
      <c r="AB245">
        <v>1138676</v>
      </c>
      <c r="AC245">
        <v>1155695</v>
      </c>
      <c r="AD245">
        <v>1170928</v>
      </c>
      <c r="AE245">
        <v>1184051</v>
      </c>
      <c r="AF245">
        <v>1195247</v>
      </c>
      <c r="AG245">
        <v>1204893</v>
      </c>
      <c r="AH245">
        <v>1213624</v>
      </c>
      <c r="AI245">
        <v>1221900</v>
      </c>
      <c r="AJ245">
        <v>1229907</v>
      </c>
      <c r="AK245">
        <v>1237487</v>
      </c>
      <c r="AL245">
        <v>1244407</v>
      </c>
      <c r="AM245">
        <v>1250318</v>
      </c>
      <c r="AN245">
        <v>1255001</v>
      </c>
      <c r="AO245">
        <v>1258364</v>
      </c>
      <c r="AP245">
        <v>1260678</v>
      </c>
      <c r="AQ245">
        <v>1262542</v>
      </c>
      <c r="AR245">
        <v>1264775</v>
      </c>
      <c r="AS245">
        <v>1267984</v>
      </c>
      <c r="AT245">
        <v>1272380</v>
      </c>
      <c r="AU245">
        <v>1277837</v>
      </c>
      <c r="AV245">
        <v>1284052</v>
      </c>
      <c r="AW245">
        <v>1290535</v>
      </c>
      <c r="AX245">
        <v>1296934</v>
      </c>
      <c r="AY245">
        <v>1303144</v>
      </c>
      <c r="AZ245">
        <v>1309260</v>
      </c>
      <c r="BA245">
        <v>1315372</v>
      </c>
      <c r="BB245">
        <v>1321618</v>
      </c>
      <c r="BC245">
        <v>1328100</v>
      </c>
      <c r="BD245">
        <v>1334788</v>
      </c>
      <c r="BE245">
        <v>1341588</v>
      </c>
      <c r="BF245">
        <v>1348248</v>
      </c>
      <c r="BG245">
        <v>1354493</v>
      </c>
      <c r="BH245">
        <v>1360092</v>
      </c>
      <c r="BI245">
        <v>1364962</v>
      </c>
    </row>
    <row r="246" spans="1:61" x14ac:dyDescent="0.3">
      <c r="A246" t="s">
        <v>544</v>
      </c>
      <c r="B246" t="s">
        <v>545</v>
      </c>
      <c r="C246" t="s">
        <v>610</v>
      </c>
      <c r="D246" t="s">
        <v>611</v>
      </c>
      <c r="E246">
        <v>4176266</v>
      </c>
      <c r="F246">
        <v>4235937</v>
      </c>
      <c r="G246">
        <v>4303131</v>
      </c>
      <c r="H246">
        <v>4377637</v>
      </c>
      <c r="I246">
        <v>4458611</v>
      </c>
      <c r="J246">
        <v>4545339</v>
      </c>
      <c r="K246">
        <v>4638275</v>
      </c>
      <c r="L246">
        <v>4737627</v>
      </c>
      <c r="M246">
        <v>4842167</v>
      </c>
      <c r="N246">
        <v>4950153</v>
      </c>
      <c r="O246">
        <v>5060397</v>
      </c>
      <c r="P246">
        <v>5172691</v>
      </c>
      <c r="Q246">
        <v>5287543</v>
      </c>
      <c r="R246">
        <v>5405355</v>
      </c>
      <c r="S246">
        <v>5526764</v>
      </c>
      <c r="T246">
        <v>5652476</v>
      </c>
      <c r="U246">
        <v>5781796</v>
      </c>
      <c r="V246">
        <v>5915006</v>
      </c>
      <c r="W246">
        <v>6054911</v>
      </c>
      <c r="X246">
        <v>6205212</v>
      </c>
      <c r="Y246">
        <v>6368167</v>
      </c>
      <c r="Z246">
        <v>6545024</v>
      </c>
      <c r="AA246">
        <v>6733961</v>
      </c>
      <c r="AB246">
        <v>6930387</v>
      </c>
      <c r="AC246">
        <v>7127941</v>
      </c>
      <c r="AD246">
        <v>7321876</v>
      </c>
      <c r="AE246">
        <v>7509756</v>
      </c>
      <c r="AF246">
        <v>7692254</v>
      </c>
      <c r="AG246">
        <v>7871459</v>
      </c>
      <c r="AH246">
        <v>8050932</v>
      </c>
      <c r="AI246">
        <v>8232797</v>
      </c>
      <c r="AJ246">
        <v>8417684</v>
      </c>
      <c r="AK246">
        <v>8603225</v>
      </c>
      <c r="AL246">
        <v>8784888</v>
      </c>
      <c r="AM246">
        <v>8956596</v>
      </c>
      <c r="AN246">
        <v>9113975</v>
      </c>
      <c r="AO246">
        <v>9256037</v>
      </c>
      <c r="AP246">
        <v>9384152</v>
      </c>
      <c r="AQ246">
        <v>9499395</v>
      </c>
      <c r="AR246">
        <v>9603742</v>
      </c>
      <c r="AS246">
        <v>9699197</v>
      </c>
      <c r="AT246">
        <v>9785701</v>
      </c>
      <c r="AU246">
        <v>9864326</v>
      </c>
      <c r="AV246">
        <v>9939678</v>
      </c>
      <c r="AW246">
        <v>10017601</v>
      </c>
      <c r="AX246">
        <v>10102482</v>
      </c>
      <c r="AY246">
        <v>10196136</v>
      </c>
      <c r="AZ246">
        <v>10298087</v>
      </c>
      <c r="BA246">
        <v>10407336</v>
      </c>
      <c r="BB246">
        <v>10521834</v>
      </c>
      <c r="BC246">
        <v>10639931</v>
      </c>
      <c r="BD246">
        <v>10761467</v>
      </c>
      <c r="BE246">
        <v>10886668</v>
      </c>
      <c r="BF246">
        <v>11014558</v>
      </c>
      <c r="BG246">
        <v>11143908</v>
      </c>
      <c r="BH246">
        <v>11273661</v>
      </c>
      <c r="BI246">
        <v>11403248</v>
      </c>
    </row>
    <row r="247" spans="1:61" x14ac:dyDescent="0.3">
      <c r="A247" t="s">
        <v>546</v>
      </c>
      <c r="B247" t="s">
        <v>547</v>
      </c>
      <c r="C247" t="s">
        <v>610</v>
      </c>
      <c r="D247" t="s">
        <v>611</v>
      </c>
      <c r="E247">
        <v>27472331</v>
      </c>
      <c r="F247">
        <v>28146893</v>
      </c>
      <c r="G247">
        <v>28832805</v>
      </c>
      <c r="H247">
        <v>29531342</v>
      </c>
      <c r="I247">
        <v>30244232</v>
      </c>
      <c r="J247">
        <v>30972965</v>
      </c>
      <c r="K247">
        <v>31717477</v>
      </c>
      <c r="L247">
        <v>32477961</v>
      </c>
      <c r="M247">
        <v>33256432</v>
      </c>
      <c r="N247">
        <v>34055361</v>
      </c>
      <c r="O247">
        <v>34876267</v>
      </c>
      <c r="P247">
        <v>35720568</v>
      </c>
      <c r="Q247">
        <v>36587225</v>
      </c>
      <c r="R247">
        <v>37472298</v>
      </c>
      <c r="S247">
        <v>38370241</v>
      </c>
      <c r="T247">
        <v>39277211</v>
      </c>
      <c r="U247">
        <v>40189511</v>
      </c>
      <c r="V247">
        <v>41108248</v>
      </c>
      <c r="W247">
        <v>42039935</v>
      </c>
      <c r="X247">
        <v>42993991</v>
      </c>
      <c r="Y247">
        <v>43975921</v>
      </c>
      <c r="Z247">
        <v>44988356</v>
      </c>
      <c r="AA247">
        <v>46025357</v>
      </c>
      <c r="AB247">
        <v>47073422</v>
      </c>
      <c r="AC247">
        <v>48114105</v>
      </c>
      <c r="AD247">
        <v>49133883</v>
      </c>
      <c r="AE247">
        <v>50128489</v>
      </c>
      <c r="AF247">
        <v>51100878</v>
      </c>
      <c r="AG247">
        <v>52053704</v>
      </c>
      <c r="AH247">
        <v>52992429</v>
      </c>
      <c r="AI247">
        <v>53921699</v>
      </c>
      <c r="AJ247">
        <v>54840531</v>
      </c>
      <c r="AK247">
        <v>55748875</v>
      </c>
      <c r="AL247">
        <v>56653729</v>
      </c>
      <c r="AM247">
        <v>57564132</v>
      </c>
      <c r="AN247">
        <v>58486381</v>
      </c>
      <c r="AO247">
        <v>59423208</v>
      </c>
      <c r="AP247">
        <v>60372499</v>
      </c>
      <c r="AQ247">
        <v>61329590</v>
      </c>
      <c r="AR247">
        <v>62287326</v>
      </c>
      <c r="AS247">
        <v>63240121</v>
      </c>
      <c r="AT247">
        <v>64191474</v>
      </c>
      <c r="AU247">
        <v>65143054</v>
      </c>
      <c r="AV247">
        <v>66085803</v>
      </c>
      <c r="AW247">
        <v>67007855</v>
      </c>
      <c r="AX247">
        <v>67903406</v>
      </c>
      <c r="AY247">
        <v>68763405</v>
      </c>
      <c r="AZ247">
        <v>69597281</v>
      </c>
      <c r="BA247">
        <v>70440032</v>
      </c>
      <c r="BB247">
        <v>71339185</v>
      </c>
      <c r="BC247">
        <v>72326914</v>
      </c>
      <c r="BD247">
        <v>73409455</v>
      </c>
      <c r="BE247">
        <v>74569867</v>
      </c>
      <c r="BF247">
        <v>75787333</v>
      </c>
      <c r="BG247">
        <v>77030628</v>
      </c>
      <c r="BH247">
        <v>78271472</v>
      </c>
      <c r="BI247">
        <v>79512426</v>
      </c>
    </row>
    <row r="248" spans="1:61" x14ac:dyDescent="0.3">
      <c r="A248" t="s">
        <v>548</v>
      </c>
      <c r="B248" t="s">
        <v>549</v>
      </c>
      <c r="C248" t="s">
        <v>610</v>
      </c>
      <c r="D248" t="s">
        <v>611</v>
      </c>
      <c r="E248">
        <v>6104</v>
      </c>
      <c r="F248">
        <v>6246</v>
      </c>
      <c r="G248">
        <v>6389</v>
      </c>
      <c r="H248">
        <v>6538</v>
      </c>
      <c r="I248">
        <v>6684</v>
      </c>
      <c r="J248">
        <v>6815</v>
      </c>
      <c r="K248">
        <v>6938</v>
      </c>
      <c r="L248">
        <v>7040</v>
      </c>
      <c r="M248">
        <v>7133</v>
      </c>
      <c r="N248">
        <v>7214</v>
      </c>
      <c r="O248">
        <v>7303</v>
      </c>
      <c r="P248">
        <v>7381</v>
      </c>
      <c r="Q248">
        <v>7458</v>
      </c>
      <c r="R248">
        <v>7537</v>
      </c>
      <c r="S248">
        <v>7616</v>
      </c>
      <c r="T248">
        <v>7677</v>
      </c>
      <c r="U248">
        <v>7749</v>
      </c>
      <c r="V248">
        <v>7816</v>
      </c>
      <c r="W248">
        <v>7888</v>
      </c>
      <c r="X248">
        <v>7962</v>
      </c>
      <c r="Y248">
        <v>8052</v>
      </c>
      <c r="Z248">
        <v>8154</v>
      </c>
      <c r="AA248">
        <v>8284</v>
      </c>
      <c r="AB248">
        <v>8413</v>
      </c>
      <c r="AC248">
        <v>8530</v>
      </c>
      <c r="AD248">
        <v>8650</v>
      </c>
      <c r="AE248">
        <v>8747</v>
      </c>
      <c r="AF248">
        <v>8820</v>
      </c>
      <c r="AG248">
        <v>8883</v>
      </c>
      <c r="AH248">
        <v>8947</v>
      </c>
      <c r="AI248">
        <v>9003</v>
      </c>
      <c r="AJ248">
        <v>9053</v>
      </c>
      <c r="AK248">
        <v>9109</v>
      </c>
      <c r="AL248">
        <v>9156</v>
      </c>
      <c r="AM248">
        <v>9190</v>
      </c>
      <c r="AN248">
        <v>9230</v>
      </c>
      <c r="AO248">
        <v>9256</v>
      </c>
      <c r="AP248">
        <v>9277</v>
      </c>
      <c r="AQ248">
        <v>9306</v>
      </c>
      <c r="AR248">
        <v>9345</v>
      </c>
      <c r="AS248">
        <v>9420</v>
      </c>
      <c r="AT248">
        <v>9512</v>
      </c>
      <c r="AU248">
        <v>9635</v>
      </c>
      <c r="AV248">
        <v>9767</v>
      </c>
      <c r="AW248">
        <v>9894</v>
      </c>
      <c r="AX248">
        <v>10027</v>
      </c>
      <c r="AY248">
        <v>10137</v>
      </c>
      <c r="AZ248">
        <v>10243</v>
      </c>
      <c r="BA248">
        <v>10340</v>
      </c>
      <c r="BB248">
        <v>10441</v>
      </c>
      <c r="BC248">
        <v>10531</v>
      </c>
      <c r="BD248">
        <v>10628</v>
      </c>
      <c r="BE248">
        <v>10725</v>
      </c>
      <c r="BF248">
        <v>10819</v>
      </c>
      <c r="BG248">
        <v>10908</v>
      </c>
      <c r="BH248">
        <v>11001</v>
      </c>
      <c r="BI248">
        <v>11097</v>
      </c>
    </row>
    <row r="249" spans="1:61" x14ac:dyDescent="0.3">
      <c r="A249" t="s">
        <v>550</v>
      </c>
      <c r="B249" t="s">
        <v>551</v>
      </c>
      <c r="C249" t="s">
        <v>610</v>
      </c>
      <c r="D249" t="s">
        <v>611</v>
      </c>
      <c r="E249">
        <v>10074507</v>
      </c>
      <c r="F249">
        <v>10373398</v>
      </c>
      <c r="G249">
        <v>10683906</v>
      </c>
      <c r="H249">
        <v>11005905</v>
      </c>
      <c r="I249">
        <v>11339097</v>
      </c>
      <c r="J249">
        <v>11683528</v>
      </c>
      <c r="K249">
        <v>12038903</v>
      </c>
      <c r="L249">
        <v>12406040</v>
      </c>
      <c r="M249">
        <v>12787489</v>
      </c>
      <c r="N249">
        <v>13186557</v>
      </c>
      <c r="O249">
        <v>13605529</v>
      </c>
      <c r="P249">
        <v>14045824</v>
      </c>
      <c r="Q249">
        <v>14506617</v>
      </c>
      <c r="R249">
        <v>14985131</v>
      </c>
      <c r="S249">
        <v>15477294</v>
      </c>
      <c r="T249">
        <v>15980301</v>
      </c>
      <c r="U249">
        <v>16493305</v>
      </c>
      <c r="V249">
        <v>17017670</v>
      </c>
      <c r="W249">
        <v>17555494</v>
      </c>
      <c r="X249">
        <v>18109884</v>
      </c>
      <c r="Y249">
        <v>18683157</v>
      </c>
      <c r="Z249">
        <v>19277108</v>
      </c>
      <c r="AA249">
        <v>19891548</v>
      </c>
      <c r="AB249">
        <v>20524666</v>
      </c>
      <c r="AC249">
        <v>21173603</v>
      </c>
      <c r="AD249">
        <v>21836999</v>
      </c>
      <c r="AE249">
        <v>22511243</v>
      </c>
      <c r="AF249">
        <v>23198533</v>
      </c>
      <c r="AG249">
        <v>23909954</v>
      </c>
      <c r="AH249">
        <v>24660575</v>
      </c>
      <c r="AI249">
        <v>25459604</v>
      </c>
      <c r="AJ249">
        <v>26315013</v>
      </c>
      <c r="AK249">
        <v>27219619</v>
      </c>
      <c r="AL249">
        <v>28149328</v>
      </c>
      <c r="AM249">
        <v>29070615</v>
      </c>
      <c r="AN249">
        <v>29960776</v>
      </c>
      <c r="AO249">
        <v>30811854</v>
      </c>
      <c r="AP249">
        <v>31635251</v>
      </c>
      <c r="AQ249">
        <v>32451713</v>
      </c>
      <c r="AR249">
        <v>33291540</v>
      </c>
      <c r="AS249">
        <v>34178042</v>
      </c>
      <c r="AT249">
        <v>35117019</v>
      </c>
      <c r="AU249">
        <v>36105808</v>
      </c>
      <c r="AV249">
        <v>37149072</v>
      </c>
      <c r="AW249">
        <v>38249984</v>
      </c>
      <c r="AX249">
        <v>39410545</v>
      </c>
      <c r="AY249">
        <v>40634948</v>
      </c>
      <c r="AZ249">
        <v>41923715</v>
      </c>
      <c r="BA249">
        <v>43270144</v>
      </c>
      <c r="BB249">
        <v>44664231</v>
      </c>
      <c r="BC249">
        <v>46098591</v>
      </c>
      <c r="BD249">
        <v>47570902</v>
      </c>
      <c r="BE249">
        <v>49082997</v>
      </c>
      <c r="BF249">
        <v>50636595</v>
      </c>
      <c r="BG249">
        <v>52234869</v>
      </c>
      <c r="BH249">
        <v>53879957</v>
      </c>
      <c r="BI249">
        <v>55572201</v>
      </c>
    </row>
    <row r="250" spans="1:61" x14ac:dyDescent="0.3">
      <c r="A250" t="s">
        <v>552</v>
      </c>
      <c r="B250" t="s">
        <v>553</v>
      </c>
      <c r="C250" t="s">
        <v>610</v>
      </c>
      <c r="D250" t="s">
        <v>611</v>
      </c>
      <c r="E250">
        <v>6788214</v>
      </c>
      <c r="F250">
        <v>7006633</v>
      </c>
      <c r="G250">
        <v>7240174</v>
      </c>
      <c r="H250">
        <v>7487429</v>
      </c>
      <c r="I250">
        <v>7746198</v>
      </c>
      <c r="J250">
        <v>8014401</v>
      </c>
      <c r="K250">
        <v>8292776</v>
      </c>
      <c r="L250">
        <v>8580676</v>
      </c>
      <c r="M250">
        <v>8872920</v>
      </c>
      <c r="N250">
        <v>9162833</v>
      </c>
      <c r="O250">
        <v>9446064</v>
      </c>
      <c r="P250">
        <v>9720399</v>
      </c>
      <c r="Q250">
        <v>9988380</v>
      </c>
      <c r="R250">
        <v>10256429</v>
      </c>
      <c r="S250">
        <v>10533716</v>
      </c>
      <c r="T250">
        <v>10827147</v>
      </c>
      <c r="U250">
        <v>11139833</v>
      </c>
      <c r="V250">
        <v>11470867</v>
      </c>
      <c r="W250">
        <v>11818307</v>
      </c>
      <c r="X250">
        <v>12178544</v>
      </c>
      <c r="Y250">
        <v>12549540</v>
      </c>
      <c r="Z250">
        <v>12930209</v>
      </c>
      <c r="AA250">
        <v>13323332</v>
      </c>
      <c r="AB250">
        <v>13735271</v>
      </c>
      <c r="AC250">
        <v>14174470</v>
      </c>
      <c r="AD250">
        <v>14646624</v>
      </c>
      <c r="AE250">
        <v>15154521</v>
      </c>
      <c r="AF250">
        <v>15695411</v>
      </c>
      <c r="AG250">
        <v>16262533</v>
      </c>
      <c r="AH250">
        <v>16846090</v>
      </c>
      <c r="AI250">
        <v>17438907</v>
      </c>
      <c r="AJ250">
        <v>18040438</v>
      </c>
      <c r="AK250">
        <v>18652889</v>
      </c>
      <c r="AL250">
        <v>19275422</v>
      </c>
      <c r="AM250">
        <v>19907634</v>
      </c>
      <c r="AN250">
        <v>20550291</v>
      </c>
      <c r="AO250">
        <v>21202118</v>
      </c>
      <c r="AP250">
        <v>21865931</v>
      </c>
      <c r="AQ250">
        <v>22551789</v>
      </c>
      <c r="AR250">
        <v>23272995</v>
      </c>
      <c r="AS250">
        <v>24039274</v>
      </c>
      <c r="AT250">
        <v>24854892</v>
      </c>
      <c r="AU250">
        <v>25718048</v>
      </c>
      <c r="AV250">
        <v>26624820</v>
      </c>
      <c r="AW250">
        <v>27568436</v>
      </c>
      <c r="AX250">
        <v>28543940</v>
      </c>
      <c r="AY250">
        <v>29550662</v>
      </c>
      <c r="AZ250">
        <v>30590487</v>
      </c>
      <c r="BA250">
        <v>31663896</v>
      </c>
      <c r="BB250">
        <v>32771895</v>
      </c>
      <c r="BC250">
        <v>33915133</v>
      </c>
      <c r="BD250">
        <v>35093648</v>
      </c>
      <c r="BE250">
        <v>36306796</v>
      </c>
      <c r="BF250">
        <v>37553726</v>
      </c>
      <c r="BG250">
        <v>38833338</v>
      </c>
      <c r="BH250">
        <v>40144870</v>
      </c>
      <c r="BI250">
        <v>41487965</v>
      </c>
    </row>
    <row r="251" spans="1:61" x14ac:dyDescent="0.3">
      <c r="A251" t="s">
        <v>554</v>
      </c>
      <c r="B251" t="s">
        <v>555</v>
      </c>
      <c r="C251" t="s">
        <v>610</v>
      </c>
      <c r="D251" t="s">
        <v>611</v>
      </c>
      <c r="E251">
        <v>42662149</v>
      </c>
      <c r="F251">
        <v>43203635</v>
      </c>
      <c r="G251">
        <v>43749470</v>
      </c>
      <c r="H251">
        <v>44285899</v>
      </c>
      <c r="I251">
        <v>44794327</v>
      </c>
      <c r="J251">
        <v>45261935</v>
      </c>
      <c r="K251">
        <v>45682308</v>
      </c>
      <c r="L251">
        <v>46060452</v>
      </c>
      <c r="M251">
        <v>46409002</v>
      </c>
      <c r="N251">
        <v>46746669</v>
      </c>
      <c r="O251">
        <v>47086761</v>
      </c>
      <c r="P251">
        <v>47433805</v>
      </c>
      <c r="Q251">
        <v>47783011</v>
      </c>
      <c r="R251">
        <v>48127172</v>
      </c>
      <c r="S251">
        <v>48455122</v>
      </c>
      <c r="T251">
        <v>48758987</v>
      </c>
      <c r="U251">
        <v>49036456</v>
      </c>
      <c r="V251">
        <v>49290905</v>
      </c>
      <c r="W251">
        <v>49526883</v>
      </c>
      <c r="X251">
        <v>49751257</v>
      </c>
      <c r="Y251">
        <v>49968812</v>
      </c>
      <c r="Z251">
        <v>50221000</v>
      </c>
      <c r="AA251">
        <v>50384000</v>
      </c>
      <c r="AB251">
        <v>50564000</v>
      </c>
      <c r="AC251">
        <v>50754000</v>
      </c>
      <c r="AD251">
        <v>50917000</v>
      </c>
      <c r="AE251">
        <v>51097000</v>
      </c>
      <c r="AF251">
        <v>51293000</v>
      </c>
      <c r="AG251">
        <v>51521000</v>
      </c>
      <c r="AH251">
        <v>51773000</v>
      </c>
      <c r="AI251">
        <v>51892000</v>
      </c>
      <c r="AJ251">
        <v>52000470</v>
      </c>
      <c r="AK251">
        <v>52150266</v>
      </c>
      <c r="AL251">
        <v>52179210</v>
      </c>
      <c r="AM251">
        <v>51921041</v>
      </c>
      <c r="AN251">
        <v>51512299</v>
      </c>
      <c r="AO251">
        <v>51057189</v>
      </c>
      <c r="AP251">
        <v>50594105</v>
      </c>
      <c r="AQ251">
        <v>50143939</v>
      </c>
      <c r="AR251">
        <v>49673350</v>
      </c>
      <c r="AS251">
        <v>49175848</v>
      </c>
      <c r="AT251">
        <v>48683865</v>
      </c>
      <c r="AU251">
        <v>48202500</v>
      </c>
      <c r="AV251">
        <v>47812950</v>
      </c>
      <c r="AW251">
        <v>47451600</v>
      </c>
      <c r="AX251">
        <v>47105150</v>
      </c>
      <c r="AY251">
        <v>46787750</v>
      </c>
      <c r="AZ251">
        <v>46509350</v>
      </c>
      <c r="BA251">
        <v>46258200</v>
      </c>
      <c r="BB251">
        <v>46053300</v>
      </c>
      <c r="BC251">
        <v>45870700</v>
      </c>
      <c r="BD251">
        <v>45706100</v>
      </c>
      <c r="BE251">
        <v>45593300</v>
      </c>
      <c r="BF251">
        <v>45489600</v>
      </c>
      <c r="BG251">
        <v>45271947</v>
      </c>
      <c r="BH251">
        <v>45154029</v>
      </c>
      <c r="BI251">
        <v>45004645</v>
      </c>
    </row>
    <row r="252" spans="1:61" x14ac:dyDescent="0.3">
      <c r="A252" t="s">
        <v>556</v>
      </c>
      <c r="B252" t="s">
        <v>557</v>
      </c>
      <c r="C252" t="s">
        <v>610</v>
      </c>
      <c r="D252" t="s">
        <v>611</v>
      </c>
      <c r="E252">
        <v>1169383343</v>
      </c>
      <c r="F252">
        <v>1173937918</v>
      </c>
      <c r="G252">
        <v>1190950075</v>
      </c>
      <c r="H252">
        <v>1219340759</v>
      </c>
      <c r="I252">
        <v>1247381879</v>
      </c>
      <c r="J252">
        <v>1276358974</v>
      </c>
      <c r="K252">
        <v>1308236986</v>
      </c>
      <c r="L252">
        <v>1339305475</v>
      </c>
      <c r="M252">
        <v>1371288764</v>
      </c>
      <c r="N252">
        <v>1404959930</v>
      </c>
      <c r="O252">
        <v>1439634842</v>
      </c>
      <c r="P252">
        <v>1475016962</v>
      </c>
      <c r="Q252">
        <v>1508725239</v>
      </c>
      <c r="R252">
        <v>1541588642</v>
      </c>
      <c r="S252">
        <v>1573124797</v>
      </c>
      <c r="T252">
        <v>1602470887</v>
      </c>
      <c r="U252">
        <v>1630343319</v>
      </c>
      <c r="V252">
        <v>1656761058</v>
      </c>
      <c r="W252">
        <v>1683277739</v>
      </c>
      <c r="X252">
        <v>1710120769</v>
      </c>
      <c r="Y252">
        <v>1736712813</v>
      </c>
      <c r="Z252">
        <v>1764018911</v>
      </c>
      <c r="AA252">
        <v>1793557193</v>
      </c>
      <c r="AB252">
        <v>1823149546</v>
      </c>
      <c r="AC252">
        <v>1851901762</v>
      </c>
      <c r="AD252">
        <v>1881420096</v>
      </c>
      <c r="AE252">
        <v>1912435225</v>
      </c>
      <c r="AF252">
        <v>1944908999</v>
      </c>
      <c r="AG252">
        <v>1977511264</v>
      </c>
      <c r="AH252">
        <v>2009227645</v>
      </c>
      <c r="AI252">
        <v>2039466775</v>
      </c>
      <c r="AJ252">
        <v>2067741505</v>
      </c>
      <c r="AK252">
        <v>2094185393</v>
      </c>
      <c r="AL252">
        <v>2119779275</v>
      </c>
      <c r="AM252">
        <v>2144910438</v>
      </c>
      <c r="AN252">
        <v>2169706348</v>
      </c>
      <c r="AO252">
        <v>2193932118</v>
      </c>
      <c r="AP252">
        <v>2218221023</v>
      </c>
      <c r="AQ252">
        <v>2241635821</v>
      </c>
      <c r="AR252">
        <v>2263862392</v>
      </c>
      <c r="AS252">
        <v>2284670482</v>
      </c>
      <c r="AT252">
        <v>2303956411</v>
      </c>
      <c r="AU252">
        <v>2322321868.8828726</v>
      </c>
      <c r="AV252">
        <v>2340363116.8989267</v>
      </c>
      <c r="AW252">
        <v>2358173886.9913726</v>
      </c>
      <c r="AX252">
        <v>2376019944.2439656</v>
      </c>
      <c r="AY252">
        <v>2393626721.4849868</v>
      </c>
      <c r="AZ252">
        <v>2410867951.9909286</v>
      </c>
      <c r="BA252">
        <v>2428374657.2955341</v>
      </c>
      <c r="BB252">
        <v>2446466231.1102009</v>
      </c>
      <c r="BC252">
        <v>2464534816.3622279</v>
      </c>
      <c r="BD252">
        <v>2482888622.3578157</v>
      </c>
      <c r="BE252">
        <v>2501989805.0772333</v>
      </c>
      <c r="BF252">
        <v>2521454986.6100821</v>
      </c>
      <c r="BG252">
        <v>2541065424.739162</v>
      </c>
      <c r="BH252">
        <v>2560411825.6820292</v>
      </c>
      <c r="BI252">
        <v>2579909675</v>
      </c>
    </row>
    <row r="253" spans="1:61" x14ac:dyDescent="0.3">
      <c r="A253" t="s">
        <v>558</v>
      </c>
      <c r="B253" t="s">
        <v>559</v>
      </c>
      <c r="C253" t="s">
        <v>610</v>
      </c>
      <c r="D253" t="s">
        <v>611</v>
      </c>
      <c r="E253">
        <v>2538651</v>
      </c>
      <c r="F253">
        <v>2571690</v>
      </c>
      <c r="G253">
        <v>2603887</v>
      </c>
      <c r="H253">
        <v>2635129</v>
      </c>
      <c r="I253">
        <v>2665390</v>
      </c>
      <c r="J253">
        <v>2694537</v>
      </c>
      <c r="K253">
        <v>2722877</v>
      </c>
      <c r="L253">
        <v>2750093</v>
      </c>
      <c r="M253">
        <v>2774774</v>
      </c>
      <c r="N253">
        <v>2795046</v>
      </c>
      <c r="O253">
        <v>2809803</v>
      </c>
      <c r="P253">
        <v>2818270</v>
      </c>
      <c r="Q253">
        <v>2821439</v>
      </c>
      <c r="R253">
        <v>2822081</v>
      </c>
      <c r="S253">
        <v>2824069</v>
      </c>
      <c r="T253">
        <v>2830172</v>
      </c>
      <c r="U253">
        <v>2841429</v>
      </c>
      <c r="V253">
        <v>2857105</v>
      </c>
      <c r="W253">
        <v>2875966</v>
      </c>
      <c r="X253">
        <v>2896023</v>
      </c>
      <c r="Y253">
        <v>2915778</v>
      </c>
      <c r="Z253">
        <v>2935036</v>
      </c>
      <c r="AA253">
        <v>2954282</v>
      </c>
      <c r="AB253">
        <v>2973463</v>
      </c>
      <c r="AC253">
        <v>2992645</v>
      </c>
      <c r="AD253">
        <v>3011908</v>
      </c>
      <c r="AE253">
        <v>3031038</v>
      </c>
      <c r="AF253">
        <v>3049966</v>
      </c>
      <c r="AG253">
        <v>3069099</v>
      </c>
      <c r="AH253">
        <v>3088984</v>
      </c>
      <c r="AI253">
        <v>3109989</v>
      </c>
      <c r="AJ253">
        <v>3132050</v>
      </c>
      <c r="AK253">
        <v>3154855</v>
      </c>
      <c r="AL253">
        <v>3178155</v>
      </c>
      <c r="AM253">
        <v>3201607</v>
      </c>
      <c r="AN253">
        <v>3224804</v>
      </c>
      <c r="AO253">
        <v>3248035</v>
      </c>
      <c r="AP253">
        <v>3271010</v>
      </c>
      <c r="AQ253">
        <v>3292138</v>
      </c>
      <c r="AR253">
        <v>3309318</v>
      </c>
      <c r="AS253">
        <v>3321245</v>
      </c>
      <c r="AT253">
        <v>3327103</v>
      </c>
      <c r="AU253">
        <v>3327773</v>
      </c>
      <c r="AV253">
        <v>3325637</v>
      </c>
      <c r="AW253">
        <v>3324096</v>
      </c>
      <c r="AX253">
        <v>3325612</v>
      </c>
      <c r="AY253">
        <v>3331043</v>
      </c>
      <c r="AZ253">
        <v>3339741</v>
      </c>
      <c r="BA253">
        <v>3350824</v>
      </c>
      <c r="BB253">
        <v>3362755</v>
      </c>
      <c r="BC253">
        <v>3374415</v>
      </c>
      <c r="BD253">
        <v>3385624</v>
      </c>
      <c r="BE253">
        <v>3396777</v>
      </c>
      <c r="BF253">
        <v>3408005</v>
      </c>
      <c r="BG253">
        <v>3419546</v>
      </c>
      <c r="BH253">
        <v>3431552</v>
      </c>
      <c r="BI253">
        <v>3444006</v>
      </c>
    </row>
    <row r="254" spans="1:61" x14ac:dyDescent="0.3">
      <c r="A254" t="s">
        <v>560</v>
      </c>
      <c r="B254" t="s">
        <v>561</v>
      </c>
      <c r="C254" t="s">
        <v>610</v>
      </c>
      <c r="D254" t="s">
        <v>611</v>
      </c>
      <c r="E254">
        <v>180671000</v>
      </c>
      <c r="F254">
        <v>183691000</v>
      </c>
      <c r="G254">
        <v>186538000</v>
      </c>
      <c r="H254">
        <v>189242000</v>
      </c>
      <c r="I254">
        <v>191889000</v>
      </c>
      <c r="J254">
        <v>194303000</v>
      </c>
      <c r="K254">
        <v>196560000</v>
      </c>
      <c r="L254">
        <v>198712000</v>
      </c>
      <c r="M254">
        <v>200706000</v>
      </c>
      <c r="N254">
        <v>202677000</v>
      </c>
      <c r="O254">
        <v>205052000</v>
      </c>
      <c r="P254">
        <v>207661000</v>
      </c>
      <c r="Q254">
        <v>209896000</v>
      </c>
      <c r="R254">
        <v>211909000</v>
      </c>
      <c r="S254">
        <v>213854000</v>
      </c>
      <c r="T254">
        <v>215973000</v>
      </c>
      <c r="U254">
        <v>218035000</v>
      </c>
      <c r="V254">
        <v>220239000</v>
      </c>
      <c r="W254">
        <v>222585000</v>
      </c>
      <c r="X254">
        <v>225055000</v>
      </c>
      <c r="Y254">
        <v>227225000</v>
      </c>
      <c r="Z254">
        <v>229466000</v>
      </c>
      <c r="AA254">
        <v>231664000</v>
      </c>
      <c r="AB254">
        <v>233792000</v>
      </c>
      <c r="AC254">
        <v>235825000</v>
      </c>
      <c r="AD254">
        <v>237924000</v>
      </c>
      <c r="AE254">
        <v>240133000</v>
      </c>
      <c r="AF254">
        <v>242289000</v>
      </c>
      <c r="AG254">
        <v>244499000</v>
      </c>
      <c r="AH254">
        <v>246819000</v>
      </c>
      <c r="AI254">
        <v>249623000</v>
      </c>
      <c r="AJ254">
        <v>252981000</v>
      </c>
      <c r="AK254">
        <v>256514000</v>
      </c>
      <c r="AL254">
        <v>259919000</v>
      </c>
      <c r="AM254">
        <v>263126000</v>
      </c>
      <c r="AN254">
        <v>266278000</v>
      </c>
      <c r="AO254">
        <v>269394000</v>
      </c>
      <c r="AP254">
        <v>272657000</v>
      </c>
      <c r="AQ254">
        <v>275854000</v>
      </c>
      <c r="AR254">
        <v>279040000</v>
      </c>
      <c r="AS254">
        <v>282162411</v>
      </c>
      <c r="AT254">
        <v>284968955</v>
      </c>
      <c r="AU254">
        <v>287625193</v>
      </c>
      <c r="AV254">
        <v>290107933</v>
      </c>
      <c r="AW254">
        <v>292805298</v>
      </c>
      <c r="AX254">
        <v>295516599</v>
      </c>
      <c r="AY254">
        <v>298379912</v>
      </c>
      <c r="AZ254">
        <v>301231207</v>
      </c>
      <c r="BA254">
        <v>304093966</v>
      </c>
      <c r="BB254">
        <v>306771529</v>
      </c>
      <c r="BC254">
        <v>309348193</v>
      </c>
      <c r="BD254">
        <v>311663358</v>
      </c>
      <c r="BE254">
        <v>313998379</v>
      </c>
      <c r="BF254">
        <v>316204908</v>
      </c>
      <c r="BG254">
        <v>318563456</v>
      </c>
      <c r="BH254">
        <v>320896618</v>
      </c>
      <c r="BI254">
        <v>323127513</v>
      </c>
    </row>
    <row r="255" spans="1:61" x14ac:dyDescent="0.3">
      <c r="A255" t="s">
        <v>562</v>
      </c>
      <c r="B255" t="s">
        <v>563</v>
      </c>
      <c r="C255" t="s">
        <v>610</v>
      </c>
      <c r="D255" t="s">
        <v>611</v>
      </c>
      <c r="E255">
        <v>8549493</v>
      </c>
      <c r="F255">
        <v>8837349</v>
      </c>
      <c r="G255">
        <v>9138097</v>
      </c>
      <c r="H255">
        <v>9454250</v>
      </c>
      <c r="I255">
        <v>9788986</v>
      </c>
      <c r="J255">
        <v>10143740</v>
      </c>
      <c r="K255">
        <v>10520879</v>
      </c>
      <c r="L255">
        <v>10917446</v>
      </c>
      <c r="M255">
        <v>11323095</v>
      </c>
      <c r="N255">
        <v>11723846</v>
      </c>
      <c r="O255">
        <v>12110028</v>
      </c>
      <c r="P255">
        <v>12477058</v>
      </c>
      <c r="Q255">
        <v>12828625</v>
      </c>
      <c r="R255">
        <v>13173590</v>
      </c>
      <c r="S255">
        <v>13525094</v>
      </c>
      <c r="T255">
        <v>13892638</v>
      </c>
      <c r="U255">
        <v>14279120</v>
      </c>
      <c r="V255">
        <v>14681459</v>
      </c>
      <c r="W255">
        <v>15096012</v>
      </c>
      <c r="X255">
        <v>15516862</v>
      </c>
      <c r="Y255">
        <v>15939744</v>
      </c>
      <c r="Z255">
        <v>16363562</v>
      </c>
      <c r="AA255">
        <v>16790069</v>
      </c>
      <c r="AB255">
        <v>17221212</v>
      </c>
      <c r="AC255">
        <v>17659975</v>
      </c>
      <c r="AD255">
        <v>18108300</v>
      </c>
      <c r="AE255">
        <v>18565477</v>
      </c>
      <c r="AF255">
        <v>19029877</v>
      </c>
      <c r="AG255">
        <v>19501225</v>
      </c>
      <c r="AH255">
        <v>19979127</v>
      </c>
      <c r="AI255">
        <v>20510000</v>
      </c>
      <c r="AJ255">
        <v>20952000</v>
      </c>
      <c r="AK255">
        <v>21449000</v>
      </c>
      <c r="AL255">
        <v>21942000</v>
      </c>
      <c r="AM255">
        <v>22377000</v>
      </c>
      <c r="AN255">
        <v>22785000</v>
      </c>
      <c r="AO255">
        <v>23225000</v>
      </c>
      <c r="AP255">
        <v>23667000</v>
      </c>
      <c r="AQ255">
        <v>24051000</v>
      </c>
      <c r="AR255">
        <v>24311650</v>
      </c>
      <c r="AS255">
        <v>24650400</v>
      </c>
      <c r="AT255">
        <v>24964450</v>
      </c>
      <c r="AU255">
        <v>25271850</v>
      </c>
      <c r="AV255">
        <v>25567650</v>
      </c>
      <c r="AW255">
        <v>25864350</v>
      </c>
      <c r="AX255">
        <v>26167000</v>
      </c>
      <c r="AY255">
        <v>26488250</v>
      </c>
      <c r="AZ255">
        <v>26868000</v>
      </c>
      <c r="BA255">
        <v>27302800</v>
      </c>
      <c r="BB255">
        <v>27767400</v>
      </c>
      <c r="BC255">
        <v>28562400</v>
      </c>
      <c r="BD255">
        <v>29339400</v>
      </c>
      <c r="BE255">
        <v>29774500</v>
      </c>
      <c r="BF255">
        <v>30243200</v>
      </c>
      <c r="BG255">
        <v>30757700</v>
      </c>
      <c r="BH255">
        <v>31298900</v>
      </c>
      <c r="BI255">
        <v>31848200</v>
      </c>
    </row>
    <row r="256" spans="1:61" x14ac:dyDescent="0.3">
      <c r="A256" t="s">
        <v>564</v>
      </c>
      <c r="B256" t="s">
        <v>565</v>
      </c>
      <c r="C256" t="s">
        <v>610</v>
      </c>
      <c r="D256" t="s">
        <v>611</v>
      </c>
      <c r="E256">
        <v>80949</v>
      </c>
      <c r="F256">
        <v>82142</v>
      </c>
      <c r="G256">
        <v>83206</v>
      </c>
      <c r="H256">
        <v>84167</v>
      </c>
      <c r="I256">
        <v>85069</v>
      </c>
      <c r="J256">
        <v>85970</v>
      </c>
      <c r="K256">
        <v>86857</v>
      </c>
      <c r="L256">
        <v>87736</v>
      </c>
      <c r="M256">
        <v>88613</v>
      </c>
      <c r="N256">
        <v>89516</v>
      </c>
      <c r="O256">
        <v>90452</v>
      </c>
      <c r="P256">
        <v>91440</v>
      </c>
      <c r="Q256">
        <v>92463</v>
      </c>
      <c r="R256">
        <v>93517</v>
      </c>
      <c r="S256">
        <v>94568</v>
      </c>
      <c r="T256">
        <v>95611</v>
      </c>
      <c r="U256">
        <v>96641</v>
      </c>
      <c r="V256">
        <v>97649</v>
      </c>
      <c r="W256">
        <v>98633</v>
      </c>
      <c r="X256">
        <v>99590</v>
      </c>
      <c r="Y256">
        <v>100505</v>
      </c>
      <c r="Z256">
        <v>101379</v>
      </c>
      <c r="AA256">
        <v>102204</v>
      </c>
      <c r="AB256">
        <v>102984</v>
      </c>
      <c r="AC256">
        <v>103742</v>
      </c>
      <c r="AD256">
        <v>104477</v>
      </c>
      <c r="AE256">
        <v>105198</v>
      </c>
      <c r="AF256">
        <v>105896</v>
      </c>
      <c r="AG256">
        <v>106536</v>
      </c>
      <c r="AH256">
        <v>107084</v>
      </c>
      <c r="AI256">
        <v>107505</v>
      </c>
      <c r="AJ256">
        <v>107814</v>
      </c>
      <c r="AK256">
        <v>108003</v>
      </c>
      <c r="AL256">
        <v>108092</v>
      </c>
      <c r="AM256">
        <v>108129</v>
      </c>
      <c r="AN256">
        <v>108122</v>
      </c>
      <c r="AO256">
        <v>108075</v>
      </c>
      <c r="AP256">
        <v>108004</v>
      </c>
      <c r="AQ256">
        <v>107922</v>
      </c>
      <c r="AR256">
        <v>107880</v>
      </c>
      <c r="AS256">
        <v>107898</v>
      </c>
      <c r="AT256">
        <v>107988</v>
      </c>
      <c r="AU256">
        <v>108146</v>
      </c>
      <c r="AV256">
        <v>108350</v>
      </c>
      <c r="AW256">
        <v>108559</v>
      </c>
      <c r="AX256">
        <v>108744</v>
      </c>
      <c r="AY256">
        <v>108907</v>
      </c>
      <c r="AZ256">
        <v>109047</v>
      </c>
      <c r="BA256">
        <v>109165</v>
      </c>
      <c r="BB256">
        <v>109253</v>
      </c>
      <c r="BC256">
        <v>109315</v>
      </c>
      <c r="BD256">
        <v>109341</v>
      </c>
      <c r="BE256">
        <v>109328</v>
      </c>
      <c r="BF256">
        <v>109320</v>
      </c>
      <c r="BG256">
        <v>109357</v>
      </c>
      <c r="BH256">
        <v>109455</v>
      </c>
      <c r="BI256">
        <v>109643</v>
      </c>
    </row>
    <row r="257" spans="1:61" x14ac:dyDescent="0.3">
      <c r="A257" t="s">
        <v>566</v>
      </c>
      <c r="B257" t="s">
        <v>567</v>
      </c>
      <c r="C257" t="s">
        <v>610</v>
      </c>
      <c r="D257" t="s">
        <v>611</v>
      </c>
      <c r="E257">
        <v>8146847</v>
      </c>
      <c r="F257">
        <v>8461685</v>
      </c>
      <c r="G257">
        <v>8790589</v>
      </c>
      <c r="H257">
        <v>9130349</v>
      </c>
      <c r="I257">
        <v>9476252</v>
      </c>
      <c r="J257">
        <v>9824692</v>
      </c>
      <c r="K257">
        <v>10175140</v>
      </c>
      <c r="L257">
        <v>10528054</v>
      </c>
      <c r="M257">
        <v>10881995</v>
      </c>
      <c r="N257">
        <v>11235491</v>
      </c>
      <c r="O257">
        <v>11587761</v>
      </c>
      <c r="P257">
        <v>11937805</v>
      </c>
      <c r="Q257">
        <v>12286439</v>
      </c>
      <c r="R257">
        <v>12636969</v>
      </c>
      <c r="S257">
        <v>12994025</v>
      </c>
      <c r="T257">
        <v>13360987</v>
      </c>
      <c r="U257">
        <v>13739142</v>
      </c>
      <c r="V257">
        <v>14127787</v>
      </c>
      <c r="W257">
        <v>14525931</v>
      </c>
      <c r="X257">
        <v>14931739</v>
      </c>
      <c r="Y257">
        <v>15343916</v>
      </c>
      <c r="Z257">
        <v>15761799</v>
      </c>
      <c r="AA257">
        <v>16185894</v>
      </c>
      <c r="AB257">
        <v>16617346</v>
      </c>
      <c r="AC257">
        <v>17057785</v>
      </c>
      <c r="AD257">
        <v>17508059</v>
      </c>
      <c r="AE257">
        <v>17968552</v>
      </c>
      <c r="AF257">
        <v>18437794</v>
      </c>
      <c r="AG257">
        <v>18912526</v>
      </c>
      <c r="AH257">
        <v>19388342</v>
      </c>
      <c r="AI257">
        <v>19861956</v>
      </c>
      <c r="AJ257">
        <v>20332079</v>
      </c>
      <c r="AK257">
        <v>20799075</v>
      </c>
      <c r="AL257">
        <v>21263443</v>
      </c>
      <c r="AM257">
        <v>21726352</v>
      </c>
      <c r="AN257">
        <v>22188667</v>
      </c>
      <c r="AO257">
        <v>22650102</v>
      </c>
      <c r="AP257">
        <v>23110178</v>
      </c>
      <c r="AQ257">
        <v>23569454</v>
      </c>
      <c r="AR257">
        <v>24028689</v>
      </c>
      <c r="AS257">
        <v>24488340</v>
      </c>
      <c r="AT257">
        <v>24948476</v>
      </c>
      <c r="AU257">
        <v>25408700</v>
      </c>
      <c r="AV257">
        <v>25868523</v>
      </c>
      <c r="AW257">
        <v>26327225</v>
      </c>
      <c r="AX257">
        <v>26784161</v>
      </c>
      <c r="AY257">
        <v>27239168</v>
      </c>
      <c r="AZ257">
        <v>27691965</v>
      </c>
      <c r="BA257">
        <v>28141701</v>
      </c>
      <c r="BB257">
        <v>28587323</v>
      </c>
      <c r="BC257">
        <v>29028033</v>
      </c>
      <c r="BD257">
        <v>29463291</v>
      </c>
      <c r="BE257">
        <v>29893080</v>
      </c>
      <c r="BF257">
        <v>30317848</v>
      </c>
      <c r="BG257">
        <v>30738378</v>
      </c>
      <c r="BH257">
        <v>31155134</v>
      </c>
      <c r="BI257">
        <v>31568179</v>
      </c>
    </row>
    <row r="258" spans="1:61" x14ac:dyDescent="0.3">
      <c r="A258" t="s">
        <v>568</v>
      </c>
      <c r="B258" t="s">
        <v>569</v>
      </c>
      <c r="C258" t="s">
        <v>610</v>
      </c>
      <c r="D258" t="s">
        <v>611</v>
      </c>
      <c r="E258">
        <v>8033</v>
      </c>
      <c r="F258">
        <v>8155</v>
      </c>
      <c r="G258">
        <v>8298</v>
      </c>
      <c r="H258">
        <v>8452</v>
      </c>
      <c r="I258">
        <v>8627</v>
      </c>
      <c r="J258">
        <v>8814</v>
      </c>
      <c r="K258">
        <v>9007</v>
      </c>
      <c r="L258">
        <v>9218</v>
      </c>
      <c r="M258">
        <v>9424</v>
      </c>
      <c r="N258">
        <v>9621</v>
      </c>
      <c r="O258">
        <v>9803</v>
      </c>
      <c r="P258">
        <v>9970</v>
      </c>
      <c r="Q258">
        <v>10125</v>
      </c>
      <c r="R258">
        <v>10264</v>
      </c>
      <c r="S258">
        <v>10379</v>
      </c>
      <c r="T258">
        <v>10476</v>
      </c>
      <c r="U258">
        <v>10543</v>
      </c>
      <c r="V258">
        <v>10591</v>
      </c>
      <c r="W258">
        <v>10662</v>
      </c>
      <c r="X258">
        <v>10792</v>
      </c>
      <c r="Y258">
        <v>11002</v>
      </c>
      <c r="Z258">
        <v>11315</v>
      </c>
      <c r="AA258">
        <v>11712</v>
      </c>
      <c r="AB258">
        <v>12188</v>
      </c>
      <c r="AC258">
        <v>12731</v>
      </c>
      <c r="AD258">
        <v>13304</v>
      </c>
      <c r="AE258">
        <v>13938</v>
      </c>
      <c r="AF258">
        <v>14589</v>
      </c>
      <c r="AG258">
        <v>15266</v>
      </c>
      <c r="AH258">
        <v>15900</v>
      </c>
      <c r="AI258">
        <v>16461</v>
      </c>
      <c r="AJ258">
        <v>16934</v>
      </c>
      <c r="AK258">
        <v>17344</v>
      </c>
      <c r="AL258">
        <v>17703</v>
      </c>
      <c r="AM258">
        <v>18052</v>
      </c>
      <c r="AN258">
        <v>18427</v>
      </c>
      <c r="AO258">
        <v>18833</v>
      </c>
      <c r="AP258">
        <v>19270</v>
      </c>
      <c r="AQ258">
        <v>19722</v>
      </c>
      <c r="AR258">
        <v>20188</v>
      </c>
      <c r="AS258">
        <v>20645</v>
      </c>
      <c r="AT258">
        <v>21085</v>
      </c>
      <c r="AU258">
        <v>21529</v>
      </c>
      <c r="AV258">
        <v>22000</v>
      </c>
      <c r="AW258">
        <v>22541</v>
      </c>
      <c r="AX258">
        <v>23168</v>
      </c>
      <c r="AY258">
        <v>23905</v>
      </c>
      <c r="AZ258">
        <v>24731</v>
      </c>
      <c r="BA258">
        <v>25604</v>
      </c>
      <c r="BB258">
        <v>26447</v>
      </c>
      <c r="BC258">
        <v>27224</v>
      </c>
      <c r="BD258">
        <v>27901</v>
      </c>
      <c r="BE258">
        <v>28509</v>
      </c>
      <c r="BF258">
        <v>29056</v>
      </c>
      <c r="BG258">
        <v>29588</v>
      </c>
      <c r="BH258">
        <v>30113</v>
      </c>
      <c r="BI258">
        <v>30661</v>
      </c>
    </row>
    <row r="259" spans="1:61" x14ac:dyDescent="0.3">
      <c r="A259" t="s">
        <v>570</v>
      </c>
      <c r="B259" t="s">
        <v>571</v>
      </c>
      <c r="C259" t="s">
        <v>610</v>
      </c>
      <c r="D259" t="s">
        <v>611</v>
      </c>
      <c r="E259">
        <v>32000</v>
      </c>
      <c r="F259">
        <v>34100</v>
      </c>
      <c r="G259">
        <v>36300</v>
      </c>
      <c r="H259">
        <v>38700</v>
      </c>
      <c r="I259">
        <v>41300</v>
      </c>
      <c r="J259">
        <v>44000</v>
      </c>
      <c r="K259">
        <v>47300</v>
      </c>
      <c r="L259">
        <v>50800</v>
      </c>
      <c r="M259">
        <v>54600</v>
      </c>
      <c r="N259">
        <v>58600</v>
      </c>
      <c r="O259">
        <v>63000</v>
      </c>
      <c r="P259">
        <v>71000</v>
      </c>
      <c r="Q259">
        <v>76000</v>
      </c>
      <c r="R259">
        <v>84000</v>
      </c>
      <c r="S259">
        <v>90000</v>
      </c>
      <c r="T259">
        <v>94000</v>
      </c>
      <c r="U259">
        <v>96000</v>
      </c>
      <c r="V259">
        <v>93000</v>
      </c>
      <c r="W259">
        <v>96000</v>
      </c>
      <c r="X259">
        <v>96000</v>
      </c>
      <c r="Y259">
        <v>97000</v>
      </c>
      <c r="Z259">
        <v>98000</v>
      </c>
      <c r="AA259">
        <v>102000</v>
      </c>
      <c r="AB259">
        <v>104000</v>
      </c>
      <c r="AC259">
        <v>108000</v>
      </c>
      <c r="AD259">
        <v>107000</v>
      </c>
      <c r="AE259">
        <v>106500</v>
      </c>
      <c r="AF259">
        <v>106000</v>
      </c>
      <c r="AG259">
        <v>104500</v>
      </c>
      <c r="AH259">
        <v>103000</v>
      </c>
      <c r="AI259">
        <v>103963</v>
      </c>
      <c r="AJ259">
        <v>104807</v>
      </c>
      <c r="AK259">
        <v>105711</v>
      </c>
      <c r="AL259">
        <v>106577</v>
      </c>
      <c r="AM259">
        <v>107317</v>
      </c>
      <c r="AN259">
        <v>107817</v>
      </c>
      <c r="AO259">
        <v>108093</v>
      </c>
      <c r="AP259">
        <v>108355</v>
      </c>
      <c r="AQ259">
        <v>108535</v>
      </c>
      <c r="AR259">
        <v>108596</v>
      </c>
      <c r="AS259">
        <v>108639</v>
      </c>
      <c r="AT259">
        <v>108386</v>
      </c>
      <c r="AU259">
        <v>108208</v>
      </c>
      <c r="AV259">
        <v>108085</v>
      </c>
      <c r="AW259">
        <v>107950</v>
      </c>
      <c r="AX259">
        <v>107863</v>
      </c>
      <c r="AY259">
        <v>107700</v>
      </c>
      <c r="AZ259">
        <v>107423</v>
      </c>
      <c r="BA259">
        <v>107091</v>
      </c>
      <c r="BB259">
        <v>106707</v>
      </c>
      <c r="BC259">
        <v>106267</v>
      </c>
      <c r="BD259">
        <v>105784</v>
      </c>
      <c r="BE259">
        <v>105275</v>
      </c>
      <c r="BF259">
        <v>104737</v>
      </c>
      <c r="BG259">
        <v>104170</v>
      </c>
      <c r="BH259">
        <v>103574</v>
      </c>
      <c r="BI259">
        <v>102951</v>
      </c>
    </row>
    <row r="260" spans="1:61" x14ac:dyDescent="0.3">
      <c r="A260" t="s">
        <v>572</v>
      </c>
      <c r="B260" t="s">
        <v>573</v>
      </c>
      <c r="C260" t="s">
        <v>610</v>
      </c>
      <c r="D260" t="s">
        <v>611</v>
      </c>
      <c r="E260">
        <v>34743000</v>
      </c>
      <c r="F260">
        <v>35428000</v>
      </c>
      <c r="G260">
        <v>36123000</v>
      </c>
      <c r="H260">
        <v>36836000</v>
      </c>
      <c r="I260">
        <v>37574000</v>
      </c>
      <c r="J260">
        <v>38341000</v>
      </c>
      <c r="K260">
        <v>39142000</v>
      </c>
      <c r="L260">
        <v>39980000</v>
      </c>
      <c r="M260">
        <v>40856000</v>
      </c>
      <c r="N260">
        <v>41773000</v>
      </c>
      <c r="O260">
        <v>42729000</v>
      </c>
      <c r="P260">
        <v>43725000</v>
      </c>
      <c r="Q260">
        <v>44758000</v>
      </c>
      <c r="R260">
        <v>45825000</v>
      </c>
      <c r="S260">
        <v>46918000</v>
      </c>
      <c r="T260">
        <v>48030000</v>
      </c>
      <c r="U260">
        <v>49158000</v>
      </c>
      <c r="V260">
        <v>50295000</v>
      </c>
      <c r="W260">
        <v>51436000</v>
      </c>
      <c r="X260">
        <v>52574000</v>
      </c>
      <c r="Y260">
        <v>53700000</v>
      </c>
      <c r="Z260">
        <v>54722000</v>
      </c>
      <c r="AA260">
        <v>55687000</v>
      </c>
      <c r="AB260">
        <v>56655000</v>
      </c>
      <c r="AC260">
        <v>57692000</v>
      </c>
      <c r="AD260">
        <v>58868000</v>
      </c>
      <c r="AE260">
        <v>60249000</v>
      </c>
      <c r="AF260">
        <v>61750000</v>
      </c>
      <c r="AG260">
        <v>63263000</v>
      </c>
      <c r="AH260">
        <v>64774000</v>
      </c>
      <c r="AI260">
        <v>66016700</v>
      </c>
      <c r="AJ260">
        <v>67242400</v>
      </c>
      <c r="AK260">
        <v>68450100</v>
      </c>
      <c r="AL260">
        <v>69644500</v>
      </c>
      <c r="AM260">
        <v>70824500</v>
      </c>
      <c r="AN260">
        <v>71995500</v>
      </c>
      <c r="AO260">
        <v>73156700</v>
      </c>
      <c r="AP260">
        <v>74306900</v>
      </c>
      <c r="AQ260">
        <v>75456300</v>
      </c>
      <c r="AR260">
        <v>76596700</v>
      </c>
      <c r="AS260">
        <v>77630900</v>
      </c>
      <c r="AT260">
        <v>78620500</v>
      </c>
      <c r="AU260">
        <v>79537700</v>
      </c>
      <c r="AV260">
        <v>80467400</v>
      </c>
      <c r="AW260">
        <v>81436400</v>
      </c>
      <c r="AX260">
        <v>82392100</v>
      </c>
      <c r="AY260">
        <v>83311200</v>
      </c>
      <c r="AZ260">
        <v>84218500</v>
      </c>
      <c r="BA260">
        <v>85118700</v>
      </c>
      <c r="BB260">
        <v>86025000</v>
      </c>
      <c r="BC260">
        <v>86932500</v>
      </c>
      <c r="BD260">
        <v>87860300</v>
      </c>
      <c r="BE260">
        <v>88809200</v>
      </c>
      <c r="BF260">
        <v>89759500</v>
      </c>
      <c r="BG260">
        <v>90728900</v>
      </c>
      <c r="BH260">
        <v>91713300</v>
      </c>
      <c r="BI260">
        <v>92701100</v>
      </c>
    </row>
    <row r="261" spans="1:61" x14ac:dyDescent="0.3">
      <c r="A261" t="s">
        <v>574</v>
      </c>
      <c r="B261" t="s">
        <v>575</v>
      </c>
      <c r="C261" t="s">
        <v>610</v>
      </c>
      <c r="D261" t="s">
        <v>611</v>
      </c>
      <c r="E261">
        <v>63699</v>
      </c>
      <c r="F261">
        <v>65713</v>
      </c>
      <c r="G261">
        <v>67808</v>
      </c>
      <c r="H261">
        <v>69964</v>
      </c>
      <c r="I261">
        <v>72131</v>
      </c>
      <c r="J261">
        <v>74289</v>
      </c>
      <c r="K261">
        <v>76413</v>
      </c>
      <c r="L261">
        <v>78522</v>
      </c>
      <c r="M261">
        <v>80673</v>
      </c>
      <c r="N261">
        <v>82940</v>
      </c>
      <c r="O261">
        <v>85389</v>
      </c>
      <c r="P261">
        <v>88022</v>
      </c>
      <c r="Q261">
        <v>90823</v>
      </c>
      <c r="R261">
        <v>93765</v>
      </c>
      <c r="S261">
        <v>96796</v>
      </c>
      <c r="T261">
        <v>99872</v>
      </c>
      <c r="U261">
        <v>103028</v>
      </c>
      <c r="V261">
        <v>106222</v>
      </c>
      <c r="W261">
        <v>109429</v>
      </c>
      <c r="X261">
        <v>112580</v>
      </c>
      <c r="Y261">
        <v>115632</v>
      </c>
      <c r="Z261">
        <v>118580</v>
      </c>
      <c r="AA261">
        <v>121435</v>
      </c>
      <c r="AB261">
        <v>124249</v>
      </c>
      <c r="AC261">
        <v>127092</v>
      </c>
      <c r="AD261">
        <v>130027</v>
      </c>
      <c r="AE261">
        <v>133038</v>
      </c>
      <c r="AF261">
        <v>136125</v>
      </c>
      <c r="AG261">
        <v>139366</v>
      </c>
      <c r="AH261">
        <v>142849</v>
      </c>
      <c r="AI261">
        <v>146634</v>
      </c>
      <c r="AJ261">
        <v>150778</v>
      </c>
      <c r="AK261">
        <v>155243</v>
      </c>
      <c r="AL261">
        <v>159814</v>
      </c>
      <c r="AM261">
        <v>164208</v>
      </c>
      <c r="AN261">
        <v>168235</v>
      </c>
      <c r="AO261">
        <v>171801</v>
      </c>
      <c r="AP261">
        <v>174999</v>
      </c>
      <c r="AQ261">
        <v>178078</v>
      </c>
      <c r="AR261">
        <v>181345</v>
      </c>
      <c r="AS261">
        <v>185063</v>
      </c>
      <c r="AT261">
        <v>189290</v>
      </c>
      <c r="AU261">
        <v>193956</v>
      </c>
      <c r="AV261">
        <v>198964</v>
      </c>
      <c r="AW261">
        <v>204143</v>
      </c>
      <c r="AX261">
        <v>209370</v>
      </c>
      <c r="AY261">
        <v>214634</v>
      </c>
      <c r="AZ261">
        <v>219953</v>
      </c>
      <c r="BA261">
        <v>225340</v>
      </c>
      <c r="BB261">
        <v>230785</v>
      </c>
      <c r="BC261">
        <v>236295</v>
      </c>
      <c r="BD261">
        <v>241871</v>
      </c>
      <c r="BE261">
        <v>247485</v>
      </c>
      <c r="BF261">
        <v>253142</v>
      </c>
      <c r="BG261">
        <v>258850</v>
      </c>
      <c r="BH261">
        <v>264603</v>
      </c>
      <c r="BI261">
        <v>270402</v>
      </c>
    </row>
    <row r="262" spans="1:61" x14ac:dyDescent="0.3">
      <c r="A262" t="s">
        <v>576</v>
      </c>
      <c r="B262" t="s">
        <v>577</v>
      </c>
      <c r="C262" t="s">
        <v>610</v>
      </c>
      <c r="D262" t="s">
        <v>611</v>
      </c>
      <c r="E262">
        <v>3034193297</v>
      </c>
      <c r="F262">
        <v>3075115342</v>
      </c>
      <c r="G262">
        <v>3127961482</v>
      </c>
      <c r="H262">
        <v>3192794384</v>
      </c>
      <c r="I262">
        <v>3258201476</v>
      </c>
      <c r="J262">
        <v>3324951621</v>
      </c>
      <c r="K262">
        <v>3394864530</v>
      </c>
      <c r="L262">
        <v>3464439525</v>
      </c>
      <c r="M262">
        <v>3534821115</v>
      </c>
      <c r="N262">
        <v>3609383725</v>
      </c>
      <c r="O262">
        <v>3684765870</v>
      </c>
      <c r="P262">
        <v>3762198347</v>
      </c>
      <c r="Q262">
        <v>3838924951</v>
      </c>
      <c r="R262">
        <v>3914857611</v>
      </c>
      <c r="S262">
        <v>3991430917</v>
      </c>
      <c r="T262">
        <v>4066267984</v>
      </c>
      <c r="U262">
        <v>4139151082</v>
      </c>
      <c r="V262">
        <v>4211781677</v>
      </c>
      <c r="W262">
        <v>4285609387</v>
      </c>
      <c r="X262">
        <v>4361295248</v>
      </c>
      <c r="Y262">
        <v>4437690434</v>
      </c>
      <c r="Z262">
        <v>4515764583</v>
      </c>
      <c r="AA262">
        <v>4596813158</v>
      </c>
      <c r="AB262">
        <v>4678525765</v>
      </c>
      <c r="AC262">
        <v>4759982360</v>
      </c>
      <c r="AD262">
        <v>4843067309</v>
      </c>
      <c r="AE262">
        <v>4928822143</v>
      </c>
      <c r="AF262">
        <v>5016798785</v>
      </c>
      <c r="AG262">
        <v>5105701987</v>
      </c>
      <c r="AH262">
        <v>5194731380</v>
      </c>
      <c r="AI262">
        <v>5284886348</v>
      </c>
      <c r="AJ262">
        <v>5372078249</v>
      </c>
      <c r="AK262">
        <v>5456141249</v>
      </c>
      <c r="AL262">
        <v>5541075501</v>
      </c>
      <c r="AM262">
        <v>5624840414</v>
      </c>
      <c r="AN262">
        <v>5709757338</v>
      </c>
      <c r="AO262">
        <v>5792568347</v>
      </c>
      <c r="AP262">
        <v>5875398158</v>
      </c>
      <c r="AQ262">
        <v>5957237460</v>
      </c>
      <c r="AR262">
        <v>6038067278</v>
      </c>
      <c r="AS262">
        <v>6118075293</v>
      </c>
      <c r="AT262">
        <v>6197638117</v>
      </c>
      <c r="AU262">
        <v>6276824417.8828726</v>
      </c>
      <c r="AV262">
        <v>6356259573.8989267</v>
      </c>
      <c r="AW262">
        <v>6436346997.9913721</v>
      </c>
      <c r="AX262">
        <v>6517020798.2439661</v>
      </c>
      <c r="AY262">
        <v>6598421257.4849863</v>
      </c>
      <c r="AZ262">
        <v>6680423046.9909286</v>
      </c>
      <c r="BA262">
        <v>6763745673.2955341</v>
      </c>
      <c r="BB262">
        <v>6847214549.1102009</v>
      </c>
      <c r="BC262">
        <v>6930656699.3622274</v>
      </c>
      <c r="BD262">
        <v>7012843635.3578157</v>
      </c>
      <c r="BE262">
        <v>7097400665.0772333</v>
      </c>
      <c r="BF262">
        <v>7182860114.6100826</v>
      </c>
      <c r="BG262">
        <v>7268986175.7391624</v>
      </c>
      <c r="BH262">
        <v>7355220411.6820297</v>
      </c>
      <c r="BI262">
        <v>7442135578</v>
      </c>
    </row>
    <row r="263" spans="1:61" x14ac:dyDescent="0.3">
      <c r="A263" t="s">
        <v>578</v>
      </c>
      <c r="B263" t="s">
        <v>579</v>
      </c>
      <c r="C263" t="s">
        <v>610</v>
      </c>
      <c r="D263" t="s">
        <v>611</v>
      </c>
      <c r="E263">
        <v>108646</v>
      </c>
      <c r="F263">
        <v>112119</v>
      </c>
      <c r="G263">
        <v>115788</v>
      </c>
      <c r="H263">
        <v>119561</v>
      </c>
      <c r="I263">
        <v>123354</v>
      </c>
      <c r="J263">
        <v>127068</v>
      </c>
      <c r="K263">
        <v>130688</v>
      </c>
      <c r="L263">
        <v>134193</v>
      </c>
      <c r="M263">
        <v>137506</v>
      </c>
      <c r="N263">
        <v>140518</v>
      </c>
      <c r="O263">
        <v>143176</v>
      </c>
      <c r="P263">
        <v>145439</v>
      </c>
      <c r="Q263">
        <v>147321</v>
      </c>
      <c r="R263">
        <v>148889</v>
      </c>
      <c r="S263">
        <v>150221</v>
      </c>
      <c r="T263">
        <v>151387</v>
      </c>
      <c r="U263">
        <v>152390</v>
      </c>
      <c r="V263">
        <v>153247</v>
      </c>
      <c r="W263">
        <v>154007</v>
      </c>
      <c r="X263">
        <v>154760</v>
      </c>
      <c r="Y263">
        <v>155557</v>
      </c>
      <c r="Z263">
        <v>156428</v>
      </c>
      <c r="AA263">
        <v>157403</v>
      </c>
      <c r="AB263">
        <v>158384</v>
      </c>
      <c r="AC263">
        <v>159283</v>
      </c>
      <c r="AD263">
        <v>160031</v>
      </c>
      <c r="AE263">
        <v>160592</v>
      </c>
      <c r="AF263">
        <v>161015</v>
      </c>
      <c r="AG263">
        <v>161421</v>
      </c>
      <c r="AH263">
        <v>161998</v>
      </c>
      <c r="AI263">
        <v>162866</v>
      </c>
      <c r="AJ263">
        <v>164076</v>
      </c>
      <c r="AK263">
        <v>165570</v>
      </c>
      <c r="AL263">
        <v>167207</v>
      </c>
      <c r="AM263">
        <v>168788</v>
      </c>
      <c r="AN263">
        <v>170157</v>
      </c>
      <c r="AO263">
        <v>171283</v>
      </c>
      <c r="AP263">
        <v>172198</v>
      </c>
      <c r="AQ263">
        <v>172981</v>
      </c>
      <c r="AR263">
        <v>173755</v>
      </c>
      <c r="AS263">
        <v>174610</v>
      </c>
      <c r="AT263">
        <v>175566</v>
      </c>
      <c r="AU263">
        <v>176582</v>
      </c>
      <c r="AV263">
        <v>177662</v>
      </c>
      <c r="AW263">
        <v>178781</v>
      </c>
      <c r="AX263">
        <v>179929</v>
      </c>
      <c r="AY263">
        <v>181094</v>
      </c>
      <c r="AZ263">
        <v>182286</v>
      </c>
      <c r="BA263">
        <v>183526</v>
      </c>
      <c r="BB263">
        <v>184826</v>
      </c>
      <c r="BC263">
        <v>186205</v>
      </c>
      <c r="BD263">
        <v>187665</v>
      </c>
      <c r="BE263">
        <v>189194</v>
      </c>
      <c r="BF263">
        <v>190757</v>
      </c>
      <c r="BG263">
        <v>192290</v>
      </c>
      <c r="BH263">
        <v>193759</v>
      </c>
      <c r="BI263">
        <v>195125</v>
      </c>
    </row>
    <row r="264" spans="1:61" x14ac:dyDescent="0.3">
      <c r="A264" t="s">
        <v>580</v>
      </c>
      <c r="B264" t="s">
        <v>581</v>
      </c>
      <c r="C264" t="s">
        <v>610</v>
      </c>
      <c r="D264" t="s">
        <v>611</v>
      </c>
      <c r="E264">
        <v>947000</v>
      </c>
      <c r="F264">
        <v>966000</v>
      </c>
      <c r="G264">
        <v>994000</v>
      </c>
      <c r="H264">
        <v>1022000</v>
      </c>
      <c r="I264">
        <v>1050000</v>
      </c>
      <c r="J264">
        <v>1078000</v>
      </c>
      <c r="K264">
        <v>1106000</v>
      </c>
      <c r="L264">
        <v>1135000</v>
      </c>
      <c r="M264">
        <v>1163000</v>
      </c>
      <c r="N264">
        <v>1191000</v>
      </c>
      <c r="O264">
        <v>1219000</v>
      </c>
      <c r="P264">
        <v>1247000</v>
      </c>
      <c r="Q264">
        <v>1278000</v>
      </c>
      <c r="R264">
        <v>1308000</v>
      </c>
      <c r="S264">
        <v>1339000</v>
      </c>
      <c r="T264">
        <v>1369000</v>
      </c>
      <c r="U264">
        <v>1400000</v>
      </c>
      <c r="V264">
        <v>1430000</v>
      </c>
      <c r="W264">
        <v>1460000</v>
      </c>
      <c r="X264">
        <v>1491000</v>
      </c>
      <c r="Y264">
        <v>1521000</v>
      </c>
      <c r="Z264">
        <v>1552000</v>
      </c>
      <c r="AA264">
        <v>1582000</v>
      </c>
      <c r="AB264">
        <v>1614000</v>
      </c>
      <c r="AC264">
        <v>1647000</v>
      </c>
      <c r="AD264">
        <v>1682000</v>
      </c>
      <c r="AE264">
        <v>1717000</v>
      </c>
      <c r="AF264">
        <v>1753000</v>
      </c>
      <c r="AG264">
        <v>1791000</v>
      </c>
      <c r="AH264">
        <v>1827000</v>
      </c>
      <c r="AI264">
        <v>1862000</v>
      </c>
      <c r="AJ264">
        <v>1898000</v>
      </c>
      <c r="AK264">
        <v>1932000</v>
      </c>
      <c r="AL264">
        <v>1965000</v>
      </c>
      <c r="AM264">
        <v>1997000</v>
      </c>
      <c r="AN264">
        <v>2029000</v>
      </c>
      <c r="AO264">
        <v>2059000</v>
      </c>
      <c r="AP264">
        <v>2086000</v>
      </c>
      <c r="AQ264">
        <v>1966000</v>
      </c>
      <c r="AR264">
        <v>1762000</v>
      </c>
      <c r="AS264">
        <v>1700000</v>
      </c>
      <c r="AT264">
        <v>1701154</v>
      </c>
      <c r="AU264">
        <v>1702310</v>
      </c>
      <c r="AV264">
        <v>1703466</v>
      </c>
      <c r="AW264">
        <v>1704622</v>
      </c>
      <c r="AX264">
        <v>1705780</v>
      </c>
      <c r="AY264">
        <v>1719536</v>
      </c>
      <c r="AZ264">
        <v>1733404</v>
      </c>
      <c r="BA264">
        <v>1747383</v>
      </c>
      <c r="BB264">
        <v>1761474</v>
      </c>
      <c r="BC264">
        <v>1775680</v>
      </c>
      <c r="BD264">
        <v>1791000</v>
      </c>
      <c r="BE264">
        <v>1805200</v>
      </c>
      <c r="BF264">
        <v>1824100</v>
      </c>
      <c r="BG264">
        <v>1821800</v>
      </c>
      <c r="BH264">
        <v>1801800</v>
      </c>
      <c r="BI264">
        <v>1816200</v>
      </c>
    </row>
    <row r="265" spans="1:61" x14ac:dyDescent="0.3">
      <c r="A265" t="s">
        <v>582</v>
      </c>
      <c r="B265" t="s">
        <v>583</v>
      </c>
      <c r="C265" t="s">
        <v>610</v>
      </c>
      <c r="D265" t="s">
        <v>611</v>
      </c>
      <c r="E265">
        <v>5172135</v>
      </c>
      <c r="F265">
        <v>5260501</v>
      </c>
      <c r="G265">
        <v>5351799</v>
      </c>
      <c r="H265">
        <v>5446063</v>
      </c>
      <c r="I265">
        <v>5543339</v>
      </c>
      <c r="J265">
        <v>5643643</v>
      </c>
      <c r="K265">
        <v>5748588</v>
      </c>
      <c r="L265">
        <v>5858638</v>
      </c>
      <c r="M265">
        <v>5971407</v>
      </c>
      <c r="N265">
        <v>6083619</v>
      </c>
      <c r="O265">
        <v>6193810</v>
      </c>
      <c r="P265">
        <v>6300554</v>
      </c>
      <c r="Q265">
        <v>6407295</v>
      </c>
      <c r="R265">
        <v>6523452</v>
      </c>
      <c r="S265">
        <v>6661566</v>
      </c>
      <c r="T265">
        <v>6830692</v>
      </c>
      <c r="U265">
        <v>7034868</v>
      </c>
      <c r="V265">
        <v>7271872</v>
      </c>
      <c r="W265">
        <v>7536764</v>
      </c>
      <c r="X265">
        <v>7821552</v>
      </c>
      <c r="Y265">
        <v>8120497</v>
      </c>
      <c r="Z265">
        <v>8434017</v>
      </c>
      <c r="AA265">
        <v>8764621</v>
      </c>
      <c r="AB265">
        <v>9111097</v>
      </c>
      <c r="AC265">
        <v>9472170</v>
      </c>
      <c r="AD265">
        <v>9847899</v>
      </c>
      <c r="AE265">
        <v>10232733</v>
      </c>
      <c r="AF265">
        <v>10628585</v>
      </c>
      <c r="AG265">
        <v>11051504</v>
      </c>
      <c r="AH265">
        <v>11523267</v>
      </c>
      <c r="AI265">
        <v>12057039</v>
      </c>
      <c r="AJ265">
        <v>12661614</v>
      </c>
      <c r="AK265">
        <v>13325583</v>
      </c>
      <c r="AL265">
        <v>14017239</v>
      </c>
      <c r="AM265">
        <v>14692686</v>
      </c>
      <c r="AN265">
        <v>15320653</v>
      </c>
      <c r="AO265">
        <v>15889449</v>
      </c>
      <c r="AP265">
        <v>16408954</v>
      </c>
      <c r="AQ265">
        <v>16896210</v>
      </c>
      <c r="AR265">
        <v>17378098</v>
      </c>
      <c r="AS265">
        <v>17874725</v>
      </c>
      <c r="AT265">
        <v>18390135</v>
      </c>
      <c r="AU265">
        <v>18919179</v>
      </c>
      <c r="AV265">
        <v>19462086</v>
      </c>
      <c r="AW265">
        <v>20017068</v>
      </c>
      <c r="AX265">
        <v>20582927</v>
      </c>
      <c r="AY265">
        <v>21160534</v>
      </c>
      <c r="AZ265">
        <v>21751605</v>
      </c>
      <c r="BA265">
        <v>22356391</v>
      </c>
      <c r="BB265">
        <v>22974929</v>
      </c>
      <c r="BC265">
        <v>23606779</v>
      </c>
      <c r="BD265">
        <v>24252206</v>
      </c>
      <c r="BE265">
        <v>24909969</v>
      </c>
      <c r="BF265">
        <v>25576322</v>
      </c>
      <c r="BG265">
        <v>26246327</v>
      </c>
      <c r="BH265">
        <v>26916207</v>
      </c>
      <c r="BI265">
        <v>27584213</v>
      </c>
    </row>
    <row r="266" spans="1:61" x14ac:dyDescent="0.3">
      <c r="A266" t="s">
        <v>584</v>
      </c>
      <c r="B266" t="s">
        <v>585</v>
      </c>
      <c r="C266" t="s">
        <v>610</v>
      </c>
      <c r="D266" t="s">
        <v>611</v>
      </c>
      <c r="E266">
        <v>17396367</v>
      </c>
      <c r="F266">
        <v>17850045</v>
      </c>
      <c r="G266">
        <v>18322335</v>
      </c>
      <c r="H266">
        <v>18809939</v>
      </c>
      <c r="I266">
        <v>19308166</v>
      </c>
      <c r="J266">
        <v>19813947</v>
      </c>
      <c r="K266">
        <v>20325230</v>
      </c>
      <c r="L266">
        <v>20843785</v>
      </c>
      <c r="M266">
        <v>21374931</v>
      </c>
      <c r="N266">
        <v>21926165</v>
      </c>
      <c r="O266">
        <v>22502502</v>
      </c>
      <c r="P266">
        <v>23106806</v>
      </c>
      <c r="Q266">
        <v>23736489</v>
      </c>
      <c r="R266">
        <v>24384538</v>
      </c>
      <c r="S266">
        <v>25040940</v>
      </c>
      <c r="T266">
        <v>25698856</v>
      </c>
      <c r="U266">
        <v>26354140</v>
      </c>
      <c r="V266">
        <v>27009755</v>
      </c>
      <c r="W266">
        <v>27674446</v>
      </c>
      <c r="X266">
        <v>28360820</v>
      </c>
      <c r="Y266">
        <v>29077143</v>
      </c>
      <c r="Z266">
        <v>29828874</v>
      </c>
      <c r="AA266">
        <v>30611206</v>
      </c>
      <c r="AB266">
        <v>31409913</v>
      </c>
      <c r="AC266">
        <v>32204952</v>
      </c>
      <c r="AD266">
        <v>32983013</v>
      </c>
      <c r="AE266">
        <v>33733547</v>
      </c>
      <c r="AF266">
        <v>34463077</v>
      </c>
      <c r="AG266">
        <v>35195598</v>
      </c>
      <c r="AH266">
        <v>35965131</v>
      </c>
      <c r="AI266">
        <v>36793490</v>
      </c>
      <c r="AJ266">
        <v>37692367</v>
      </c>
      <c r="AK266">
        <v>38646788</v>
      </c>
      <c r="AL266">
        <v>39619539</v>
      </c>
      <c r="AM266">
        <v>40558495</v>
      </c>
      <c r="AN266">
        <v>41426810</v>
      </c>
      <c r="AO266">
        <v>42210216</v>
      </c>
      <c r="AP266">
        <v>42921506</v>
      </c>
      <c r="AQ266">
        <v>43584030</v>
      </c>
      <c r="AR266">
        <v>44233730</v>
      </c>
      <c r="AS266">
        <v>44896856</v>
      </c>
      <c r="AT266">
        <v>45312937</v>
      </c>
      <c r="AU266">
        <v>45855482.882872403</v>
      </c>
      <c r="AV266">
        <v>46418193.898926698</v>
      </c>
      <c r="AW266">
        <v>47001700.991372399</v>
      </c>
      <c r="AX266">
        <v>47606670.243965797</v>
      </c>
      <c r="AY266">
        <v>48233804.484986603</v>
      </c>
      <c r="AZ266">
        <v>48883844.990928799</v>
      </c>
      <c r="BA266">
        <v>49557573.295534201</v>
      </c>
      <c r="BB266">
        <v>50255813.1102008</v>
      </c>
      <c r="BC266">
        <v>50979432.362227701</v>
      </c>
      <c r="BD266">
        <v>51729345.357815899</v>
      </c>
      <c r="BE266">
        <v>52506515.077233501</v>
      </c>
      <c r="BF266">
        <v>53311955.610082299</v>
      </c>
      <c r="BG266">
        <v>54146734.739161998</v>
      </c>
      <c r="BH266">
        <v>55011976.682029396</v>
      </c>
      <c r="BI266">
        <v>55908865</v>
      </c>
    </row>
    <row r="267" spans="1:61" x14ac:dyDescent="0.3">
      <c r="A267" t="s">
        <v>586</v>
      </c>
      <c r="B267" t="s">
        <v>587</v>
      </c>
      <c r="C267" t="s">
        <v>610</v>
      </c>
      <c r="D267" t="s">
        <v>611</v>
      </c>
      <c r="E267">
        <v>3044846</v>
      </c>
      <c r="F267">
        <v>3140264</v>
      </c>
      <c r="G267">
        <v>3240587</v>
      </c>
      <c r="H267">
        <v>3345145</v>
      </c>
      <c r="I267">
        <v>3452942</v>
      </c>
      <c r="J267">
        <v>3563407</v>
      </c>
      <c r="K267">
        <v>3676189</v>
      </c>
      <c r="L267">
        <v>3791887</v>
      </c>
      <c r="M267">
        <v>3912085</v>
      </c>
      <c r="N267">
        <v>4038923</v>
      </c>
      <c r="O267">
        <v>4173928</v>
      </c>
      <c r="P267">
        <v>4317748</v>
      </c>
      <c r="Q267">
        <v>4469895</v>
      </c>
      <c r="R267">
        <v>4629402</v>
      </c>
      <c r="S267">
        <v>4794754</v>
      </c>
      <c r="T267">
        <v>4964831</v>
      </c>
      <c r="U267">
        <v>5139030</v>
      </c>
      <c r="V267">
        <v>5317631</v>
      </c>
      <c r="W267">
        <v>5501445</v>
      </c>
      <c r="X267">
        <v>5691749</v>
      </c>
      <c r="Y267">
        <v>5889230</v>
      </c>
      <c r="Z267">
        <v>6094206</v>
      </c>
      <c r="AA267">
        <v>6305709</v>
      </c>
      <c r="AB267">
        <v>6521542</v>
      </c>
      <c r="AC267">
        <v>6738765</v>
      </c>
      <c r="AD267">
        <v>6955212</v>
      </c>
      <c r="AE267">
        <v>7170656</v>
      </c>
      <c r="AF267">
        <v>7385686</v>
      </c>
      <c r="AG267">
        <v>7600072</v>
      </c>
      <c r="AH267">
        <v>7813808</v>
      </c>
      <c r="AI267">
        <v>8027253</v>
      </c>
      <c r="AJ267">
        <v>8239732</v>
      </c>
      <c r="AK267">
        <v>8452275</v>
      </c>
      <c r="AL267">
        <v>8669168</v>
      </c>
      <c r="AM267">
        <v>8896109</v>
      </c>
      <c r="AN267">
        <v>9137077</v>
      </c>
      <c r="AO267">
        <v>9394304</v>
      </c>
      <c r="AP267">
        <v>9666578</v>
      </c>
      <c r="AQ267">
        <v>9950224</v>
      </c>
      <c r="AR267">
        <v>10239714</v>
      </c>
      <c r="AS267">
        <v>10531221</v>
      </c>
      <c r="AT267">
        <v>10824125</v>
      </c>
      <c r="AU267">
        <v>11120409</v>
      </c>
      <c r="AV267">
        <v>11421984</v>
      </c>
      <c r="AW267">
        <v>11731746</v>
      </c>
      <c r="AX267">
        <v>12052156</v>
      </c>
      <c r="AY267">
        <v>12383446</v>
      </c>
      <c r="AZ267">
        <v>12725974</v>
      </c>
      <c r="BA267">
        <v>13082517</v>
      </c>
      <c r="BB267">
        <v>13456417</v>
      </c>
      <c r="BC267">
        <v>13850033</v>
      </c>
      <c r="BD267">
        <v>14264756</v>
      </c>
      <c r="BE267">
        <v>14699937</v>
      </c>
      <c r="BF267">
        <v>15153210</v>
      </c>
      <c r="BG267">
        <v>15620974</v>
      </c>
      <c r="BH267">
        <v>16100587</v>
      </c>
      <c r="BI267">
        <v>16591390</v>
      </c>
    </row>
    <row r="268" spans="1:61" x14ac:dyDescent="0.3">
      <c r="A268" t="s">
        <v>588</v>
      </c>
      <c r="B268" t="s">
        <v>589</v>
      </c>
      <c r="C268" t="s">
        <v>610</v>
      </c>
      <c r="D268" t="s">
        <v>611</v>
      </c>
      <c r="E268">
        <v>3747369</v>
      </c>
      <c r="F268">
        <v>3870756</v>
      </c>
      <c r="G268">
        <v>3999419</v>
      </c>
      <c r="H268">
        <v>4132756</v>
      </c>
      <c r="I268">
        <v>4269863</v>
      </c>
      <c r="J268">
        <v>4410212</v>
      </c>
      <c r="K268">
        <v>4553433</v>
      </c>
      <c r="L268">
        <v>4700041</v>
      </c>
      <c r="M268">
        <v>4851431</v>
      </c>
      <c r="N268">
        <v>5009514</v>
      </c>
      <c r="O268">
        <v>5175618</v>
      </c>
      <c r="P268">
        <v>5351195</v>
      </c>
      <c r="Q268">
        <v>5535874</v>
      </c>
      <c r="R268">
        <v>5727044</v>
      </c>
      <c r="S268">
        <v>5920943</v>
      </c>
      <c r="T268">
        <v>6115370</v>
      </c>
      <c r="U268">
        <v>6308300</v>
      </c>
      <c r="V268">
        <v>6501893</v>
      </c>
      <c r="W268">
        <v>6703182</v>
      </c>
      <c r="X268">
        <v>6921790</v>
      </c>
      <c r="Y268">
        <v>7164172</v>
      </c>
      <c r="Z268">
        <v>7431940</v>
      </c>
      <c r="AA268">
        <v>7721536</v>
      </c>
      <c r="AB268">
        <v>8027565</v>
      </c>
      <c r="AC268">
        <v>8342195</v>
      </c>
      <c r="AD268">
        <v>8658857</v>
      </c>
      <c r="AE268">
        <v>8976205</v>
      </c>
      <c r="AF268">
        <v>9293283</v>
      </c>
      <c r="AG268">
        <v>9604302</v>
      </c>
      <c r="AH268">
        <v>9902540</v>
      </c>
      <c r="AI268">
        <v>10183113</v>
      </c>
      <c r="AJ268">
        <v>10443043</v>
      </c>
      <c r="AK268">
        <v>10682868</v>
      </c>
      <c r="AL268">
        <v>10905756</v>
      </c>
      <c r="AM268">
        <v>11116948</v>
      </c>
      <c r="AN268">
        <v>11320346</v>
      </c>
      <c r="AO268">
        <v>11518262</v>
      </c>
      <c r="AP268">
        <v>11709997</v>
      </c>
      <c r="AQ268">
        <v>11893272</v>
      </c>
      <c r="AR268">
        <v>12064537</v>
      </c>
      <c r="AS268">
        <v>12222251</v>
      </c>
      <c r="AT268">
        <v>12366165</v>
      </c>
      <c r="AU268">
        <v>12500525</v>
      </c>
      <c r="AV268">
        <v>12633897</v>
      </c>
      <c r="AW268">
        <v>12777511</v>
      </c>
      <c r="AX268">
        <v>12940032</v>
      </c>
      <c r="AY268">
        <v>13124267</v>
      </c>
      <c r="AZ268">
        <v>13329909</v>
      </c>
      <c r="BA268">
        <v>13558469</v>
      </c>
      <c r="BB268">
        <v>13810599</v>
      </c>
      <c r="BC268">
        <v>14086317</v>
      </c>
      <c r="BD268">
        <v>14386649</v>
      </c>
      <c r="BE268">
        <v>14710826</v>
      </c>
      <c r="BF268">
        <v>15054506</v>
      </c>
      <c r="BG268">
        <v>15411675</v>
      </c>
      <c r="BH268">
        <v>15777451</v>
      </c>
      <c r="BI268">
        <v>16150362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B115"/>
  <sheetViews>
    <sheetView topLeftCell="O1" zoomScale="70" zoomScaleNormal="70" workbookViewId="0">
      <selection activeCell="O6" sqref="O6"/>
    </sheetView>
  </sheetViews>
  <sheetFormatPr defaultRowHeight="14.4" x14ac:dyDescent="0.3"/>
  <cols>
    <col min="1" max="1" width="24.109375" bestFit="1" customWidth="1"/>
    <col min="2" max="2" width="17.5546875" bestFit="1" customWidth="1"/>
    <col min="3" max="3" width="12.21875" bestFit="1" customWidth="1"/>
    <col min="4" max="4" width="14.109375" bestFit="1" customWidth="1"/>
    <col min="5" max="5" width="24.6640625" bestFit="1" customWidth="1"/>
    <col min="6" max="6" width="23.88671875" bestFit="1" customWidth="1"/>
    <col min="7" max="7" width="23.88671875" customWidth="1"/>
    <col min="8" max="8" width="24.6640625" bestFit="1" customWidth="1"/>
    <col min="9" max="9" width="23.88671875" bestFit="1" customWidth="1"/>
    <col min="10" max="10" width="23.88671875" customWidth="1"/>
    <col min="11" max="12" width="20.77734375" bestFit="1" customWidth="1"/>
    <col min="13" max="13" width="20.77734375" customWidth="1"/>
    <col min="16" max="16" width="18.88671875" bestFit="1" customWidth="1"/>
    <col min="18" max="18" width="26.6640625" bestFit="1" customWidth="1"/>
    <col min="19" max="19" width="23.109375" bestFit="1" customWidth="1"/>
    <col min="21" max="21" width="10.44140625" bestFit="1" customWidth="1"/>
    <col min="24" max="24" width="11.33203125" bestFit="1" customWidth="1"/>
    <col min="25" max="25" width="26.109375" bestFit="1" customWidth="1"/>
    <col min="26" max="26" width="33.109375" bestFit="1" customWidth="1"/>
    <col min="27" max="27" width="11.33203125" bestFit="1" customWidth="1"/>
  </cols>
  <sheetData>
    <row r="2" spans="1:28" x14ac:dyDescent="0.3">
      <c r="A2" t="s">
        <v>595</v>
      </c>
      <c r="B2" s="5">
        <f>SUM(B5:B59)*1000/10^9</f>
        <v>1174.1562787769999</v>
      </c>
      <c r="C2" t="s">
        <v>613</v>
      </c>
      <c r="D2">
        <f>B2/(44/12)</f>
        <v>320.22443966645454</v>
      </c>
      <c r="E2" t="s">
        <v>614</v>
      </c>
      <c r="X2" t="s">
        <v>636</v>
      </c>
      <c r="Y2" t="s">
        <v>638</v>
      </c>
      <c r="Z2" t="s">
        <v>637</v>
      </c>
      <c r="AA2" t="s">
        <v>698</v>
      </c>
      <c r="AB2" t="s">
        <v>697</v>
      </c>
    </row>
    <row r="3" spans="1:28" x14ac:dyDescent="0.3">
      <c r="A3" t="s">
        <v>0</v>
      </c>
      <c r="B3" t="s">
        <v>576</v>
      </c>
      <c r="C3" t="s">
        <v>576</v>
      </c>
      <c r="V3" t="s">
        <v>645</v>
      </c>
      <c r="Y3" t="s">
        <v>634</v>
      </c>
      <c r="Z3" t="s">
        <v>635</v>
      </c>
      <c r="AA3" t="s">
        <v>635</v>
      </c>
      <c r="AB3" t="s">
        <v>635</v>
      </c>
    </row>
    <row r="4" spans="1:28" x14ac:dyDescent="0.3">
      <c r="A4" t="s">
        <v>2</v>
      </c>
      <c r="B4" t="s">
        <v>590</v>
      </c>
      <c r="C4" t="s">
        <v>63</v>
      </c>
      <c r="D4" t="s">
        <v>612</v>
      </c>
      <c r="E4" t="s">
        <v>592</v>
      </c>
      <c r="F4" t="s">
        <v>596</v>
      </c>
      <c r="G4" t="s">
        <v>639</v>
      </c>
      <c r="H4" t="s">
        <v>597</v>
      </c>
      <c r="I4" t="s">
        <v>598</v>
      </c>
      <c r="J4" t="s">
        <v>640</v>
      </c>
      <c r="K4" t="s">
        <v>599</v>
      </c>
      <c r="L4" t="s">
        <v>641</v>
      </c>
      <c r="M4" t="s">
        <v>600</v>
      </c>
      <c r="N4" t="s">
        <v>605</v>
      </c>
      <c r="O4" t="s">
        <v>606</v>
      </c>
      <c r="P4" t="s">
        <v>642</v>
      </c>
      <c r="R4" t="s">
        <v>643</v>
      </c>
      <c r="S4" t="s">
        <v>644</v>
      </c>
      <c r="U4" t="s">
        <v>625</v>
      </c>
      <c r="V4" s="8">
        <f>AVERAGE(S55:S59)</f>
        <v>-2.8733621422366303E-2</v>
      </c>
      <c r="X4" t="s">
        <v>631</v>
      </c>
      <c r="Y4">
        <f>AVERAGE(R55:R59)</f>
        <v>0.47638827542695117</v>
      </c>
      <c r="Z4" s="8">
        <f>V4</f>
        <v>-2.8733621422366303E-2</v>
      </c>
      <c r="AA4" s="2">
        <f>AVERAGE(H55:H$59)</f>
        <v>2.5451461609210656E-2</v>
      </c>
      <c r="AB4" s="8">
        <f>AVERAGE(I55:I59)</f>
        <v>5.6623898821583495E-2</v>
      </c>
    </row>
    <row r="5" spans="1:28" x14ac:dyDescent="0.3">
      <c r="A5" t="s">
        <v>4</v>
      </c>
      <c r="B5" s="1">
        <v>9396705.8350000009</v>
      </c>
      <c r="C5">
        <v>1366594748252.1008</v>
      </c>
      <c r="D5" s="5">
        <f>C5/VLOOKUP("World",POPdata!$A$4:$BI$268,MATCH(WorldAnalysis!A5,POPdata!$A$4:$BI$4,0),FALSE)</f>
        <v>450.39805130520028</v>
      </c>
      <c r="R5">
        <f>B5/10^6/(C5/10^12)</f>
        <v>6.876000253197633</v>
      </c>
      <c r="U5" t="s">
        <v>626</v>
      </c>
      <c r="V5" s="8">
        <f>AVERAGE(S50:S59)</f>
        <v>-3.3494833146035977E-2</v>
      </c>
      <c r="X5" t="s">
        <v>632</v>
      </c>
      <c r="Y5">
        <f>AVERAGE(R50:R59)</f>
        <v>0.51780582167895006</v>
      </c>
      <c r="Z5" s="8">
        <f t="shared" ref="Z5:Z6" si="0">V5</f>
        <v>-3.3494833146035977E-2</v>
      </c>
      <c r="AA5" s="8">
        <f>AVERAGE(H50:H59)</f>
        <v>2.455689833921568E-2</v>
      </c>
      <c r="AB5" s="8">
        <f>AVERAGE(I50:I59)</f>
        <v>6.1960750287356835E-2</v>
      </c>
    </row>
    <row r="6" spans="1:28" x14ac:dyDescent="0.3">
      <c r="A6" t="s">
        <v>5</v>
      </c>
      <c r="B6" s="1">
        <v>9434402.5950000007</v>
      </c>
      <c r="C6">
        <v>1421710018695.835</v>
      </c>
      <c r="D6" s="5">
        <f>C6/VLOOKUP("World",POPdata!$A$4:$BI$268,MATCH(WorldAnalysis!A6,POPdata!$A$4:$BI$4,0),FALSE)</f>
        <v>462.32737981502191</v>
      </c>
      <c r="E6" s="1">
        <f>B6-B5</f>
        <v>37696.759999999776</v>
      </c>
      <c r="F6" s="1">
        <f>C6-C5</f>
        <v>55115270443.734131</v>
      </c>
      <c r="G6" s="5">
        <f>D6-D5</f>
        <v>11.92932850982163</v>
      </c>
      <c r="H6" s="2">
        <f>E6/B5</f>
        <v>4.0116994893668262E-3</v>
      </c>
      <c r="I6" s="2">
        <f>F6/C5</f>
        <v>4.0330368980436626E-2</v>
      </c>
      <c r="J6" s="2">
        <f>G6/D5</f>
        <v>2.6486190327093661E-2</v>
      </c>
      <c r="N6">
        <f>IF(E6&gt;0,E6,NA())</f>
        <v>37696.759999999776</v>
      </c>
      <c r="O6" t="e">
        <f>IF(E6&lt;0,E6,NA())</f>
        <v>#N/A</v>
      </c>
      <c r="R6">
        <f t="shared" ref="R6:R59" si="1">B6/10^6/(C6/10^12)</f>
        <v>6.6359542177626203</v>
      </c>
      <c r="S6" s="8">
        <f>(R6-R5)/R5</f>
        <v>-3.4910707765518342E-2</v>
      </c>
      <c r="U6" t="s">
        <v>629</v>
      </c>
      <c r="V6" s="8">
        <f>AVERAGE(S10:S59)</f>
        <v>-4.9363746697164437E-2</v>
      </c>
      <c r="X6" t="s">
        <v>633</v>
      </c>
      <c r="Y6">
        <f>AVERAGE(R10:R59)</f>
        <v>1.8391122121593202</v>
      </c>
      <c r="Z6" s="8">
        <f t="shared" si="0"/>
        <v>-4.9363746697164437E-2</v>
      </c>
      <c r="AA6" s="8">
        <f>AVERAGE(H10:H59)</f>
        <v>2.4419221955206946E-2</v>
      </c>
      <c r="AB6" s="8">
        <f>AVERAGE(I10:I59)</f>
        <v>7.9999398863960472E-2</v>
      </c>
    </row>
    <row r="7" spans="1:28" x14ac:dyDescent="0.3">
      <c r="A7" t="s">
        <v>6</v>
      </c>
      <c r="B7" s="1">
        <v>9818839.8739999998</v>
      </c>
      <c r="C7">
        <v>1526879881783.8374</v>
      </c>
      <c r="D7" s="5">
        <f>C7/VLOOKUP("World",POPdata!$A$4:$BI$268,MATCH(WorldAnalysis!A7,POPdata!$A$4:$BI$4,0),FALSE)</f>
        <v>488.13896544773291</v>
      </c>
      <c r="E7" s="1">
        <f t="shared" ref="E7:E38" si="2">B7-B6</f>
        <v>384437.27899999917</v>
      </c>
      <c r="F7" s="1">
        <f t="shared" ref="F7:F59" si="3">C7-C6</f>
        <v>105169863088.00244</v>
      </c>
      <c r="G7" s="5">
        <f t="shared" ref="G7:G59" si="4">D7-D6</f>
        <v>25.811585632711001</v>
      </c>
      <c r="H7" s="2">
        <f t="shared" ref="H7:H59" si="5">E7/B6</f>
        <v>4.0748449637260695E-2</v>
      </c>
      <c r="I7" s="2">
        <f t="shared" ref="I7:I59" si="6">F7/C6</f>
        <v>7.3974201282253751E-2</v>
      </c>
      <c r="J7" s="2">
        <f t="shared" ref="J7:J59" si="7">G7/D6</f>
        <v>5.5829671266794251E-2</v>
      </c>
      <c r="K7">
        <f>(H7-H6)</f>
        <v>3.6736750147893869E-2</v>
      </c>
      <c r="L7">
        <f>(I7-I6)</f>
        <v>3.3643832301817125E-2</v>
      </c>
      <c r="M7">
        <f>(J7-J6)</f>
        <v>2.934348093970059E-2</v>
      </c>
      <c r="N7">
        <f t="shared" ref="N7:N59" si="8">IF(E7&gt;0,E7,NA())</f>
        <v>384437.27899999917</v>
      </c>
      <c r="O7" t="e">
        <f t="shared" ref="O7:O59" si="9">IF(E7&lt;0,E7,NA())</f>
        <v>#N/A</v>
      </c>
      <c r="P7">
        <f>C7/$C$45</f>
        <v>4.5519841063558768E-2</v>
      </c>
      <c r="R7">
        <f t="shared" si="1"/>
        <v>6.4306563935656511</v>
      </c>
      <c r="S7" s="8">
        <f t="shared" ref="S7:S59" si="10">(R7-R6)/R6</f>
        <v>-3.093719719274788E-2</v>
      </c>
    </row>
    <row r="8" spans="1:28" x14ac:dyDescent="0.3">
      <c r="A8" t="s">
        <v>7</v>
      </c>
      <c r="B8" s="1">
        <v>10355747.346000001</v>
      </c>
      <c r="C8">
        <v>1643678974633.1533</v>
      </c>
      <c r="D8" s="5">
        <f>C8/VLOOKUP("World",POPdata!$A$4:$BI$268,MATCH(WorldAnalysis!A8,POPdata!$A$4:$BI$4,0),FALSE)</f>
        <v>514.80890309444783</v>
      </c>
      <c r="E8" s="1">
        <f t="shared" si="2"/>
        <v>536907.472000001</v>
      </c>
      <c r="F8" s="1">
        <f t="shared" si="3"/>
        <v>116799092849.31592</v>
      </c>
      <c r="G8" s="5">
        <f t="shared" si="4"/>
        <v>26.669937646714914</v>
      </c>
      <c r="H8" s="2">
        <f t="shared" si="5"/>
        <v>5.4681355321998505E-2</v>
      </c>
      <c r="I8" s="2">
        <f t="shared" si="6"/>
        <v>7.6495272642443088E-2</v>
      </c>
      <c r="J8" s="2">
        <f t="shared" si="7"/>
        <v>5.4635953149637623E-2</v>
      </c>
      <c r="K8">
        <f t="shared" ref="K8:K59" si="11">(H8-H7)</f>
        <v>1.393290568473781E-2</v>
      </c>
      <c r="L8">
        <f t="shared" ref="L8:L59" si="12">(I8-I7)</f>
        <v>2.5210713601893364E-3</v>
      </c>
      <c r="M8">
        <f t="shared" ref="M8:M59" si="13">(J8-J7)</f>
        <v>-1.193718117156628E-3</v>
      </c>
      <c r="N8">
        <f t="shared" si="8"/>
        <v>536907.472000001</v>
      </c>
      <c r="O8" t="e">
        <f t="shared" si="9"/>
        <v>#N/A</v>
      </c>
      <c r="P8">
        <f t="shared" ref="P8:P58" si="14">C8/$C$45</f>
        <v>4.9001893716356375E-2</v>
      </c>
      <c r="R8">
        <f t="shared" si="1"/>
        <v>6.300346664902289</v>
      </c>
      <c r="S8" s="8">
        <f t="shared" si="10"/>
        <v>-2.0263830111300403E-2</v>
      </c>
    </row>
    <row r="9" spans="1:28" x14ac:dyDescent="0.3">
      <c r="A9" t="s">
        <v>8</v>
      </c>
      <c r="B9" s="1">
        <v>10947007.092</v>
      </c>
      <c r="C9">
        <v>1800740607296.0696</v>
      </c>
      <c r="D9" s="5">
        <f>C9/VLOOKUP("World",POPdata!$A$4:$BI$268,MATCH(WorldAnalysis!A9,POPdata!$A$4:$BI$4,0),FALSE)</f>
        <v>552.67932955048161</v>
      </c>
      <c r="E9" s="1">
        <f t="shared" si="2"/>
        <v>591259.74599999934</v>
      </c>
      <c r="F9" s="1">
        <f t="shared" si="3"/>
        <v>157061632662.91626</v>
      </c>
      <c r="G9" s="5">
        <f t="shared" si="4"/>
        <v>37.870426456033783</v>
      </c>
      <c r="H9" s="2">
        <f t="shared" si="5"/>
        <v>5.7094840791802312E-2</v>
      </c>
      <c r="I9" s="2">
        <f t="shared" si="6"/>
        <v>9.5554932007310162E-2</v>
      </c>
      <c r="J9" s="2">
        <f t="shared" si="7"/>
        <v>7.3562104750713689E-2</v>
      </c>
      <c r="K9">
        <f t="shared" si="11"/>
        <v>2.4134854698038069E-3</v>
      </c>
      <c r="L9">
        <f t="shared" si="12"/>
        <v>1.9059659364867074E-2</v>
      </c>
      <c r="M9">
        <f t="shared" si="13"/>
        <v>1.8926151601076066E-2</v>
      </c>
      <c r="N9">
        <f t="shared" si="8"/>
        <v>591259.74599999934</v>
      </c>
      <c r="O9" t="e">
        <f t="shared" si="9"/>
        <v>#N/A</v>
      </c>
      <c r="P9">
        <f t="shared" si="14"/>
        <v>5.3684266338652246E-2</v>
      </c>
      <c r="R9">
        <f t="shared" si="1"/>
        <v>6.0791693415731043</v>
      </c>
      <c r="S9" s="8">
        <f t="shared" si="10"/>
        <v>-3.5105579913770495E-2</v>
      </c>
    </row>
    <row r="10" spans="1:28" x14ac:dyDescent="0.3">
      <c r="A10" t="s">
        <v>9</v>
      </c>
      <c r="B10" s="1">
        <v>11433441.976</v>
      </c>
      <c r="C10">
        <v>1961944495250.8159</v>
      </c>
      <c r="D10" s="5">
        <f>C10/VLOOKUP("World",POPdata!$A$4:$BI$268,MATCH(WorldAnalysis!A10,POPdata!$A$4:$BI$4,0),FALSE)</f>
        <v>590.06708033266023</v>
      </c>
      <c r="E10" s="1">
        <f t="shared" si="2"/>
        <v>486434.88399999961</v>
      </c>
      <c r="F10" s="1">
        <f t="shared" si="3"/>
        <v>161203887954.74634</v>
      </c>
      <c r="G10" s="5">
        <f t="shared" si="4"/>
        <v>37.387750782178614</v>
      </c>
      <c r="H10" s="2">
        <f t="shared" si="5"/>
        <v>4.4435422386405778E-2</v>
      </c>
      <c r="I10" s="2">
        <f t="shared" si="6"/>
        <v>8.9520882297869975E-2</v>
      </c>
      <c r="J10" s="2">
        <f t="shared" si="7"/>
        <v>6.7648180026178492E-2</v>
      </c>
      <c r="K10">
        <f t="shared" si="11"/>
        <v>-1.2659418405396534E-2</v>
      </c>
      <c r="L10">
        <f t="shared" si="12"/>
        <v>-6.0340497094401868E-3</v>
      </c>
      <c r="M10">
        <f t="shared" si="13"/>
        <v>-5.9139247245351967E-3</v>
      </c>
      <c r="N10">
        <f t="shared" si="8"/>
        <v>486434.88399999961</v>
      </c>
      <c r="O10" t="e">
        <f t="shared" si="9"/>
        <v>#N/A</v>
      </c>
      <c r="P10">
        <f t="shared" si="14"/>
        <v>5.8490129226802239E-2</v>
      </c>
      <c r="R10">
        <f t="shared" si="1"/>
        <v>5.8276072557997329</v>
      </c>
      <c r="S10" s="8">
        <f t="shared" si="10"/>
        <v>-4.1380996586661084E-2</v>
      </c>
      <c r="T10" t="s">
        <v>601</v>
      </c>
    </row>
    <row r="11" spans="1:28" x14ac:dyDescent="0.3">
      <c r="A11" t="s">
        <v>10</v>
      </c>
      <c r="B11" s="1">
        <v>12009447.002</v>
      </c>
      <c r="C11">
        <v>2128619427547.4905</v>
      </c>
      <c r="D11" s="5">
        <f>C11/VLOOKUP("World",POPdata!$A$4:$BI$268,MATCH(WorldAnalysis!A11,POPdata!$A$4:$BI$4,0),FALSE)</f>
        <v>627.01159611440823</v>
      </c>
      <c r="E11" s="1">
        <f t="shared" si="2"/>
        <v>576005.02600000054</v>
      </c>
      <c r="F11" s="1">
        <f t="shared" si="3"/>
        <v>166674932296.67456</v>
      </c>
      <c r="G11" s="5">
        <f t="shared" si="4"/>
        <v>36.944515781748009</v>
      </c>
      <c r="H11" s="2">
        <f t="shared" si="5"/>
        <v>5.0378969623416626E-2</v>
      </c>
      <c r="I11" s="2">
        <f t="shared" si="6"/>
        <v>8.4953948850304634E-2</v>
      </c>
      <c r="J11" s="2">
        <f t="shared" si="7"/>
        <v>6.2610704804816286E-2</v>
      </c>
      <c r="K11">
        <f t="shared" si="11"/>
        <v>5.9435472370108489E-3</v>
      </c>
      <c r="L11">
        <f t="shared" si="12"/>
        <v>-4.5669334475653411E-3</v>
      </c>
      <c r="M11">
        <f t="shared" si="13"/>
        <v>-5.0374752213622059E-3</v>
      </c>
      <c r="N11">
        <f t="shared" si="8"/>
        <v>576005.02600000054</v>
      </c>
      <c r="O11" t="e">
        <f t="shared" si="9"/>
        <v>#N/A</v>
      </c>
      <c r="P11">
        <f t="shared" si="14"/>
        <v>6.3459096673383703E-2</v>
      </c>
      <c r="R11">
        <f t="shared" si="1"/>
        <v>5.6418948575682224</v>
      </c>
      <c r="S11" s="8">
        <f t="shared" si="10"/>
        <v>-3.1867692876297801E-2</v>
      </c>
    </row>
    <row r="12" spans="1:28" x14ac:dyDescent="0.3">
      <c r="A12" t="s">
        <v>11</v>
      </c>
      <c r="B12" s="1">
        <v>12389685.566</v>
      </c>
      <c r="C12">
        <v>2264793679908.5791</v>
      </c>
      <c r="D12" s="5">
        <f>C12/VLOOKUP("World",POPdata!$A$4:$BI$268,MATCH(WorldAnalysis!A12,POPdata!$A$4:$BI$4,0),FALSE)</f>
        <v>653.72585192076031</v>
      </c>
      <c r="E12" s="1">
        <f t="shared" si="2"/>
        <v>380238.56399999931</v>
      </c>
      <c r="F12" s="1">
        <f t="shared" si="3"/>
        <v>136174252361.08862</v>
      </c>
      <c r="G12" s="5">
        <f t="shared" si="4"/>
        <v>26.714255806352071</v>
      </c>
      <c r="H12" s="2">
        <f t="shared" si="5"/>
        <v>3.1661621383289013E-2</v>
      </c>
      <c r="I12" s="2">
        <f t="shared" si="6"/>
        <v>6.3973038392298759E-2</v>
      </c>
      <c r="J12" s="2">
        <f t="shared" si="7"/>
        <v>4.2605680615638297E-2</v>
      </c>
      <c r="K12">
        <f t="shared" si="11"/>
        <v>-1.8717348240127614E-2</v>
      </c>
      <c r="L12">
        <f t="shared" si="12"/>
        <v>-2.0980910458005875E-2</v>
      </c>
      <c r="M12">
        <f t="shared" si="13"/>
        <v>-2.0005024189177989E-2</v>
      </c>
      <c r="N12">
        <f t="shared" si="8"/>
        <v>380238.56399999931</v>
      </c>
      <c r="O12" t="e">
        <f t="shared" si="9"/>
        <v>#N/A</v>
      </c>
      <c r="P12">
        <f t="shared" si="14"/>
        <v>6.7518767901210683E-2</v>
      </c>
      <c r="R12">
        <f t="shared" si="1"/>
        <v>5.4705581686805669</v>
      </c>
      <c r="S12" s="8">
        <f t="shared" si="10"/>
        <v>-3.0368642665826867E-2</v>
      </c>
    </row>
    <row r="13" spans="1:28" x14ac:dyDescent="0.3">
      <c r="A13" t="s">
        <v>12</v>
      </c>
      <c r="B13" s="1">
        <v>13017193.607000001</v>
      </c>
      <c r="C13">
        <v>2443345943855.5317</v>
      </c>
      <c r="D13" s="5">
        <f>C13/VLOOKUP("World",POPdata!$A$4:$BI$268,MATCH(WorldAnalysis!A13,POPdata!$A$4:$BI$4,0),FALSE)</f>
        <v>691.22194995588393</v>
      </c>
      <c r="E13" s="1">
        <f t="shared" si="2"/>
        <v>627508.04100000113</v>
      </c>
      <c r="F13" s="1">
        <f t="shared" si="3"/>
        <v>178552263946.95264</v>
      </c>
      <c r="G13" s="5">
        <f t="shared" si="4"/>
        <v>37.496098035123623</v>
      </c>
      <c r="H13" s="2">
        <f t="shared" si="5"/>
        <v>5.0647616330314317E-2</v>
      </c>
      <c r="I13" s="2">
        <f t="shared" si="6"/>
        <v>7.8838203025257514E-2</v>
      </c>
      <c r="J13" s="2">
        <f t="shared" si="7"/>
        <v>5.7357526744511576E-2</v>
      </c>
      <c r="K13">
        <f t="shared" si="11"/>
        <v>1.8985994947025304E-2</v>
      </c>
      <c r="L13">
        <f t="shared" si="12"/>
        <v>1.4865164632958755E-2</v>
      </c>
      <c r="M13">
        <f t="shared" si="13"/>
        <v>1.4751846128873279E-2</v>
      </c>
      <c r="N13">
        <f t="shared" si="8"/>
        <v>627508.04100000113</v>
      </c>
      <c r="O13" t="e">
        <f t="shared" si="9"/>
        <v>#N/A</v>
      </c>
      <c r="P13">
        <f t="shared" si="14"/>
        <v>7.2841826233021559E-2</v>
      </c>
      <c r="R13">
        <f t="shared" si="1"/>
        <v>5.3276097229437891</v>
      </c>
      <c r="S13" s="8">
        <f t="shared" si="10"/>
        <v>-2.6130504663156747E-2</v>
      </c>
    </row>
    <row r="14" spans="1:28" x14ac:dyDescent="0.3">
      <c r="A14" t="s">
        <v>13</v>
      </c>
      <c r="B14" s="1">
        <v>13797116.835999999</v>
      </c>
      <c r="C14">
        <v>2690870791719.6055</v>
      </c>
      <c r="D14" s="5">
        <f>C14/VLOOKUP("World",POPdata!$A$4:$BI$268,MATCH(WorldAnalysis!A14,POPdata!$A$4:$BI$4,0),FALSE)</f>
        <v>745.52084143383934</v>
      </c>
      <c r="E14" s="1">
        <f t="shared" si="2"/>
        <v>779923.22899999842</v>
      </c>
      <c r="F14" s="1">
        <f t="shared" si="3"/>
        <v>247524847864.07373</v>
      </c>
      <c r="G14" s="5">
        <f t="shared" si="4"/>
        <v>54.298891477955408</v>
      </c>
      <c r="H14" s="2">
        <f t="shared" si="5"/>
        <v>5.9914852044652266E-2</v>
      </c>
      <c r="I14" s="2">
        <f t="shared" si="6"/>
        <v>0.10130569045555883</v>
      </c>
      <c r="J14" s="2">
        <f t="shared" si="7"/>
        <v>7.8554929399190732E-2</v>
      </c>
      <c r="K14">
        <f t="shared" si="11"/>
        <v>9.2672357143379486E-3</v>
      </c>
      <c r="L14">
        <f t="shared" si="12"/>
        <v>2.2467487430301317E-2</v>
      </c>
      <c r="M14">
        <f t="shared" si="13"/>
        <v>2.1197402654679155E-2</v>
      </c>
      <c r="N14">
        <f t="shared" si="8"/>
        <v>779923.22899999842</v>
      </c>
      <c r="O14" t="e">
        <f t="shared" si="9"/>
        <v>#N/A</v>
      </c>
      <c r="P14">
        <f t="shared" si="14"/>
        <v>8.0221117733601646E-2</v>
      </c>
      <c r="R14">
        <f t="shared" si="1"/>
        <v>5.1273799093054668</v>
      </c>
      <c r="S14" s="8">
        <f t="shared" si="10"/>
        <v>-3.7583423721151366E-2</v>
      </c>
    </row>
    <row r="15" spans="1:28" x14ac:dyDescent="0.3">
      <c r="A15" t="s">
        <v>14</v>
      </c>
      <c r="B15" s="1">
        <v>14788798.313999999</v>
      </c>
      <c r="C15">
        <v>2956885261682.0391</v>
      </c>
      <c r="D15" s="5">
        <f>C15/VLOOKUP("World",POPdata!$A$4:$BI$268,MATCH(WorldAnalysis!A15,POPdata!$A$4:$BI$4,0),FALSE)</f>
        <v>802.46218240238943</v>
      </c>
      <c r="E15" s="1">
        <f t="shared" si="2"/>
        <v>991681.47800000012</v>
      </c>
      <c r="F15" s="1">
        <f t="shared" si="3"/>
        <v>266014469962.43359</v>
      </c>
      <c r="G15" s="5">
        <f t="shared" si="4"/>
        <v>56.941340968550094</v>
      </c>
      <c r="H15" s="2">
        <f t="shared" si="5"/>
        <v>7.1875993353369624E-2</v>
      </c>
      <c r="I15" s="2">
        <f t="shared" si="6"/>
        <v>9.8858135731012417E-2</v>
      </c>
      <c r="J15" s="2">
        <f t="shared" si="7"/>
        <v>7.6377933122615871E-2</v>
      </c>
      <c r="K15">
        <f t="shared" si="11"/>
        <v>1.1961141308717359E-2</v>
      </c>
      <c r="L15">
        <f t="shared" si="12"/>
        <v>-2.4475547245464135E-3</v>
      </c>
      <c r="M15">
        <f t="shared" si="13"/>
        <v>-2.1769962765748607E-3</v>
      </c>
      <c r="N15">
        <f t="shared" si="8"/>
        <v>991681.47800000012</v>
      </c>
      <c r="O15" t="e">
        <f t="shared" si="9"/>
        <v>#N/A</v>
      </c>
      <c r="P15">
        <f t="shared" si="14"/>
        <v>8.8151627879003575E-2</v>
      </c>
      <c r="R15">
        <f t="shared" si="1"/>
        <v>5.0014785847954473</v>
      </c>
      <c r="S15" s="8">
        <f t="shared" si="10"/>
        <v>-2.4554709566483757E-2</v>
      </c>
    </row>
    <row r="16" spans="1:28" x14ac:dyDescent="0.3">
      <c r="A16" t="s">
        <v>15</v>
      </c>
      <c r="B16" s="1">
        <v>15323175.556</v>
      </c>
      <c r="C16">
        <v>3265917077454.061</v>
      </c>
      <c r="D16" s="5">
        <f>C16/VLOOKUP("World",POPdata!$A$4:$BI$268,MATCH(WorldAnalysis!A16,POPdata!$A$4:$BI$4,0),FALSE)</f>
        <v>868.08742554956552</v>
      </c>
      <c r="E16" s="1">
        <f t="shared" si="2"/>
        <v>534377.24200000055</v>
      </c>
      <c r="F16" s="1">
        <f t="shared" si="3"/>
        <v>309031815772.02197</v>
      </c>
      <c r="G16" s="5">
        <f t="shared" si="4"/>
        <v>65.625243147176093</v>
      </c>
      <c r="H16" s="2">
        <f t="shared" si="5"/>
        <v>3.6133919109176418E-2</v>
      </c>
      <c r="I16" s="2">
        <f t="shared" si="6"/>
        <v>0.10451261662964483</v>
      </c>
      <c r="J16" s="2">
        <f t="shared" si="7"/>
        <v>8.1779857775613835E-2</v>
      </c>
      <c r="K16">
        <f t="shared" si="11"/>
        <v>-3.5742074244193206E-2</v>
      </c>
      <c r="L16">
        <f t="shared" si="12"/>
        <v>5.654480898632408E-3</v>
      </c>
      <c r="M16">
        <f t="shared" si="13"/>
        <v>5.4019246529979636E-3</v>
      </c>
      <c r="N16">
        <f t="shared" si="8"/>
        <v>534377.24200000055</v>
      </c>
      <c r="O16" t="e">
        <f t="shared" si="9"/>
        <v>#N/A</v>
      </c>
      <c r="P16">
        <f t="shared" si="14"/>
        <v>9.7364585168800977E-2</v>
      </c>
      <c r="R16">
        <f t="shared" si="1"/>
        <v>4.6918446465717221</v>
      </c>
      <c r="S16" s="8">
        <f t="shared" si="10"/>
        <v>-6.1908480257221524E-2</v>
      </c>
    </row>
    <row r="17" spans="1:19" x14ac:dyDescent="0.3">
      <c r="A17" t="s">
        <v>16</v>
      </c>
      <c r="B17" s="1">
        <v>15957192.522</v>
      </c>
      <c r="C17">
        <v>3766131376191.8818</v>
      </c>
      <c r="D17" s="5">
        <f>C17/VLOOKUP("World",POPdata!$A$4:$BI$268,MATCH(WorldAnalysis!A17,POPdata!$A$4:$BI$4,0),FALSE)</f>
        <v>981.03803128811978</v>
      </c>
      <c r="E17" s="1">
        <f t="shared" si="2"/>
        <v>634016.96600000001</v>
      </c>
      <c r="F17" s="1">
        <f t="shared" si="3"/>
        <v>500214298737.8208</v>
      </c>
      <c r="G17" s="5">
        <f t="shared" si="4"/>
        <v>112.95060573855426</v>
      </c>
      <c r="H17" s="2">
        <f t="shared" si="5"/>
        <v>4.1376342892041194E-2</v>
      </c>
      <c r="I17" s="2">
        <f t="shared" si="6"/>
        <v>0.15316197162230519</v>
      </c>
      <c r="J17" s="2">
        <f t="shared" si="7"/>
        <v>0.13011432076331242</v>
      </c>
      <c r="K17">
        <f t="shared" si="11"/>
        <v>5.242423782864776E-3</v>
      </c>
      <c r="L17">
        <f t="shared" si="12"/>
        <v>4.8649354992660362E-2</v>
      </c>
      <c r="M17">
        <f t="shared" si="13"/>
        <v>4.8334462987698584E-2</v>
      </c>
      <c r="N17">
        <f t="shared" si="8"/>
        <v>634016.96600000001</v>
      </c>
      <c r="O17" t="e">
        <f t="shared" si="9"/>
        <v>#N/A</v>
      </c>
      <c r="P17">
        <f t="shared" si="14"/>
        <v>0.11227713699944239</v>
      </c>
      <c r="R17">
        <f t="shared" si="1"/>
        <v>4.2370249277217438</v>
      </c>
      <c r="S17" s="8">
        <f t="shared" si="10"/>
        <v>-9.6938358601090929E-2</v>
      </c>
    </row>
    <row r="18" spans="1:19" x14ac:dyDescent="0.3">
      <c r="A18" t="s">
        <v>17</v>
      </c>
      <c r="B18" s="1">
        <v>16822109.477000002</v>
      </c>
      <c r="C18">
        <v>4589203445204.4629</v>
      </c>
      <c r="D18" s="5">
        <f>C18/VLOOKUP("World",POPdata!$A$4:$BI$268,MATCH(WorldAnalysis!A18,POPdata!$A$4:$BI$4,0),FALSE)</f>
        <v>1172.2529658063886</v>
      </c>
      <c r="E18" s="1">
        <f t="shared" si="2"/>
        <v>864916.95500000194</v>
      </c>
      <c r="F18" s="1">
        <f t="shared" si="3"/>
        <v>823072069012.58105</v>
      </c>
      <c r="G18" s="5">
        <f t="shared" si="4"/>
        <v>191.21493451826882</v>
      </c>
      <c r="H18" s="2">
        <f t="shared" si="5"/>
        <v>5.4202326243012411E-2</v>
      </c>
      <c r="I18" s="2">
        <f t="shared" si="6"/>
        <v>0.21854576667604972</v>
      </c>
      <c r="J18" s="2">
        <f t="shared" si="7"/>
        <v>0.19491082753152833</v>
      </c>
      <c r="K18">
        <f t="shared" si="11"/>
        <v>1.2825983350971217E-2</v>
      </c>
      <c r="L18">
        <f t="shared" si="12"/>
        <v>6.5383795053744531E-2</v>
      </c>
      <c r="M18">
        <f t="shared" si="13"/>
        <v>6.4796506768215911E-2</v>
      </c>
      <c r="N18">
        <f t="shared" si="8"/>
        <v>864916.95500000194</v>
      </c>
      <c r="O18" t="e">
        <f t="shared" si="9"/>
        <v>#N/A</v>
      </c>
      <c r="P18">
        <f t="shared" si="14"/>
        <v>0.13681482998517741</v>
      </c>
      <c r="R18">
        <f t="shared" si="1"/>
        <v>3.6655837288230146</v>
      </c>
      <c r="S18" s="8">
        <f t="shared" si="10"/>
        <v>-0.13486850057452793</v>
      </c>
    </row>
    <row r="19" spans="1:19" x14ac:dyDescent="0.3">
      <c r="A19" t="s">
        <v>18</v>
      </c>
      <c r="B19" s="1">
        <v>16850822.087000001</v>
      </c>
      <c r="C19">
        <v>5292853388114.957</v>
      </c>
      <c r="D19" s="5">
        <f>C19/VLOOKUP("World",POPdata!$A$4:$BI$268,MATCH(WorldAnalysis!A19,POPdata!$A$4:$BI$4,0),FALSE)</f>
        <v>1326.0541139700144</v>
      </c>
      <c r="E19" s="1">
        <f t="shared" si="2"/>
        <v>28712.609999999404</v>
      </c>
      <c r="F19" s="1">
        <f t="shared" si="3"/>
        <v>703649942910.49414</v>
      </c>
      <c r="G19" s="5">
        <f t="shared" si="4"/>
        <v>153.80114816362584</v>
      </c>
      <c r="H19" s="2">
        <f t="shared" si="5"/>
        <v>1.7068376614274604E-3</v>
      </c>
      <c r="I19" s="2">
        <f t="shared" si="6"/>
        <v>0.15332724977485596</v>
      </c>
      <c r="J19" s="2">
        <f t="shared" si="7"/>
        <v>0.13120132996023309</v>
      </c>
      <c r="K19">
        <f t="shared" si="11"/>
        <v>-5.2495488581584954E-2</v>
      </c>
      <c r="L19">
        <f t="shared" si="12"/>
        <v>-6.5218516901193763E-2</v>
      </c>
      <c r="M19">
        <f t="shared" si="13"/>
        <v>-6.3709497571295237E-2</v>
      </c>
      <c r="N19">
        <f t="shared" si="8"/>
        <v>28712.609999999404</v>
      </c>
      <c r="O19" t="e">
        <f t="shared" si="9"/>
        <v>#N/A</v>
      </c>
      <c r="P19">
        <f t="shared" si="14"/>
        <v>0.15779227159521914</v>
      </c>
      <c r="R19">
        <f t="shared" si="1"/>
        <v>3.1836933410697399</v>
      </c>
      <c r="S19" s="8">
        <f t="shared" si="10"/>
        <v>-0.13146347850796614</v>
      </c>
    </row>
    <row r="20" spans="1:19" x14ac:dyDescent="0.3">
      <c r="A20" t="s">
        <v>19</v>
      </c>
      <c r="B20" s="1">
        <v>16745791.873</v>
      </c>
      <c r="C20">
        <v>5893742093012.7637</v>
      </c>
      <c r="D20" s="5">
        <f>C20/VLOOKUP("World",POPdata!$A$4:$BI$268,MATCH(WorldAnalysis!A20,POPdata!$A$4:$BI$4,0),FALSE)</f>
        <v>1449.4229392168768</v>
      </c>
      <c r="E20" s="1">
        <f t="shared" si="2"/>
        <v>-105030.21400000155</v>
      </c>
      <c r="F20" s="1">
        <f t="shared" si="3"/>
        <v>600888704897.80664</v>
      </c>
      <c r="G20" s="5">
        <f t="shared" si="4"/>
        <v>123.36882524686234</v>
      </c>
      <c r="H20" s="2">
        <f t="shared" si="5"/>
        <v>-6.2329430254343381E-3</v>
      </c>
      <c r="I20" s="2">
        <f t="shared" si="6"/>
        <v>0.11352831088181953</v>
      </c>
      <c r="J20" s="2">
        <f t="shared" si="7"/>
        <v>9.3034533015786139E-2</v>
      </c>
      <c r="K20">
        <f t="shared" si="11"/>
        <v>-7.9397806868617988E-3</v>
      </c>
      <c r="L20">
        <f t="shared" si="12"/>
        <v>-3.9798938893036429E-2</v>
      </c>
      <c r="M20">
        <f t="shared" si="13"/>
        <v>-3.8166796944446954E-2</v>
      </c>
      <c r="N20" t="e">
        <f t="shared" si="8"/>
        <v>#N/A</v>
      </c>
      <c r="O20">
        <f t="shared" si="9"/>
        <v>-105030.21400000155</v>
      </c>
      <c r="P20">
        <f t="shared" si="14"/>
        <v>0.17570616165962968</v>
      </c>
      <c r="R20">
        <f t="shared" si="1"/>
        <v>2.8412834509424356</v>
      </c>
      <c r="S20" s="8">
        <f t="shared" si="10"/>
        <v>-0.10755115315605507</v>
      </c>
    </row>
    <row r="21" spans="1:19" x14ac:dyDescent="0.3">
      <c r="A21" t="s">
        <v>20</v>
      </c>
      <c r="B21" s="1">
        <v>17726098.317000002</v>
      </c>
      <c r="C21">
        <v>6412245309443.2725</v>
      </c>
      <c r="D21" s="5">
        <f>C21/VLOOKUP("World",POPdata!$A$4:$BI$268,MATCH(WorldAnalysis!A21,POPdata!$A$4:$BI$4,0),FALSE)</f>
        <v>1549.1691852777053</v>
      </c>
      <c r="E21" s="1">
        <f t="shared" si="2"/>
        <v>980306.444000002</v>
      </c>
      <c r="F21" s="1">
        <f t="shared" si="3"/>
        <v>518503216430.50879</v>
      </c>
      <c r="G21" s="5">
        <f t="shared" si="4"/>
        <v>99.746246060828526</v>
      </c>
      <c r="H21" s="2">
        <f t="shared" si="5"/>
        <v>5.8540465057409112E-2</v>
      </c>
      <c r="I21" s="2">
        <f t="shared" si="6"/>
        <v>8.7975213073068201E-2</v>
      </c>
      <c r="J21" s="2">
        <f t="shared" si="7"/>
        <v>6.8817902188522989E-2</v>
      </c>
      <c r="K21">
        <f t="shared" si="11"/>
        <v>6.4773408082843445E-2</v>
      </c>
      <c r="L21">
        <f t="shared" si="12"/>
        <v>-2.5553097808751327E-2</v>
      </c>
      <c r="M21">
        <f t="shared" si="13"/>
        <v>-2.421663082726315E-2</v>
      </c>
      <c r="N21">
        <f t="shared" si="8"/>
        <v>980306.444000002</v>
      </c>
      <c r="O21" t="e">
        <f t="shared" si="9"/>
        <v>#N/A</v>
      </c>
      <c r="P21">
        <f t="shared" si="14"/>
        <v>0.19116394866988659</v>
      </c>
      <c r="R21">
        <f t="shared" si="1"/>
        <v>2.7644136276094882</v>
      </c>
      <c r="S21" s="8">
        <f t="shared" si="10"/>
        <v>-2.7054612698866852E-2</v>
      </c>
    </row>
    <row r="22" spans="1:19" x14ac:dyDescent="0.3">
      <c r="A22" t="s">
        <v>21</v>
      </c>
      <c r="B22" s="1">
        <v>18279804.316</v>
      </c>
      <c r="C22">
        <v>7252968306848.1357</v>
      </c>
      <c r="D22" s="5">
        <f>C22/VLOOKUP("World",POPdata!$A$4:$BI$268,MATCH(WorldAnalysis!A22,POPdata!$A$4:$BI$4,0),FALSE)</f>
        <v>1722.0665416860675</v>
      </c>
      <c r="E22" s="1">
        <f t="shared" si="2"/>
        <v>553705.99899999797</v>
      </c>
      <c r="F22" s="1">
        <f t="shared" si="3"/>
        <v>840722997404.86328</v>
      </c>
      <c r="G22" s="5">
        <f t="shared" si="4"/>
        <v>172.89735640836216</v>
      </c>
      <c r="H22" s="2">
        <f t="shared" si="5"/>
        <v>3.1236766777321373E-2</v>
      </c>
      <c r="I22" s="2">
        <f t="shared" si="6"/>
        <v>0.13111210766792342</v>
      </c>
      <c r="J22" s="2">
        <f t="shared" si="7"/>
        <v>0.11160650369983213</v>
      </c>
      <c r="K22">
        <f t="shared" si="11"/>
        <v>-2.7303698280087739E-2</v>
      </c>
      <c r="L22">
        <f t="shared" si="12"/>
        <v>4.3136894594855216E-2</v>
      </c>
      <c r="M22">
        <f t="shared" si="13"/>
        <v>4.2788601511309143E-2</v>
      </c>
      <c r="N22">
        <f t="shared" si="8"/>
        <v>553705.99899999797</v>
      </c>
      <c r="O22" t="e">
        <f t="shared" si="9"/>
        <v>#N/A</v>
      </c>
      <c r="P22">
        <f t="shared" si="14"/>
        <v>0.21622785689011814</v>
      </c>
      <c r="R22">
        <f t="shared" si="1"/>
        <v>2.520320445732612</v>
      </c>
      <c r="S22" s="8">
        <f t="shared" si="10"/>
        <v>-8.8298357177451187E-2</v>
      </c>
    </row>
    <row r="23" spans="1:19" x14ac:dyDescent="0.3">
      <c r="A23" t="s">
        <v>22</v>
      </c>
      <c r="B23" s="1">
        <v>18497906.475000001</v>
      </c>
      <c r="C23">
        <v>8537753757000.9873</v>
      </c>
      <c r="D23" s="5">
        <f>C23/VLOOKUP("World",POPdata!$A$4:$BI$268,MATCH(WorldAnalysis!A23,POPdata!$A$4:$BI$4,0),FALSE)</f>
        <v>1992.1913049050793</v>
      </c>
      <c r="E23" s="1">
        <f t="shared" si="2"/>
        <v>218102.15900000185</v>
      </c>
      <c r="F23" s="1">
        <f t="shared" si="3"/>
        <v>1284785450152.8516</v>
      </c>
      <c r="G23" s="5">
        <f t="shared" si="4"/>
        <v>270.12476321901181</v>
      </c>
      <c r="H23" s="2">
        <f t="shared" si="5"/>
        <v>1.1931318039827197E-2</v>
      </c>
      <c r="I23" s="2">
        <f t="shared" si="6"/>
        <v>0.17713926158201709</v>
      </c>
      <c r="J23" s="2">
        <f t="shared" si="7"/>
        <v>0.15686081616482361</v>
      </c>
      <c r="K23">
        <f t="shared" si="11"/>
        <v>-1.9305448737494176E-2</v>
      </c>
      <c r="L23">
        <f t="shared" si="12"/>
        <v>4.6027153914093677E-2</v>
      </c>
      <c r="M23">
        <f t="shared" si="13"/>
        <v>4.5254312464991481E-2</v>
      </c>
      <c r="N23">
        <f t="shared" si="8"/>
        <v>218102.15900000185</v>
      </c>
      <c r="O23" t="e">
        <f t="shared" si="9"/>
        <v>#N/A</v>
      </c>
      <c r="P23">
        <f t="shared" si="14"/>
        <v>0.25453029979309572</v>
      </c>
      <c r="R23">
        <f t="shared" si="1"/>
        <v>2.1666010758194632</v>
      </c>
      <c r="S23" s="8">
        <f t="shared" si="10"/>
        <v>-0.14034698266724929</v>
      </c>
    </row>
    <row r="24" spans="1:19" x14ac:dyDescent="0.3">
      <c r="A24" t="s">
        <v>23</v>
      </c>
      <c r="B24" s="1">
        <v>19533547.949000001</v>
      </c>
      <c r="C24">
        <v>9919046089725.1074</v>
      </c>
      <c r="D24" s="5">
        <f>C24/VLOOKUP("World",POPdata!$A$4:$BI$268,MATCH(WorldAnalysis!A24,POPdata!$A$4:$BI$4,0),FALSE)</f>
        <v>2274.3349224691397</v>
      </c>
      <c r="E24" s="1">
        <f t="shared" si="2"/>
        <v>1035641.4739999995</v>
      </c>
      <c r="F24" s="1">
        <f t="shared" si="3"/>
        <v>1381292332724.1201</v>
      </c>
      <c r="G24" s="5">
        <f t="shared" si="4"/>
        <v>282.14361756406038</v>
      </c>
      <c r="H24" s="2">
        <f t="shared" si="5"/>
        <v>5.59869558968564E-2</v>
      </c>
      <c r="I24" s="2">
        <f t="shared" si="6"/>
        <v>0.16178638691604988</v>
      </c>
      <c r="J24" s="2">
        <f t="shared" si="7"/>
        <v>0.14162476107057576</v>
      </c>
      <c r="K24">
        <f t="shared" si="11"/>
        <v>4.4055637857029206E-2</v>
      </c>
      <c r="L24">
        <f t="shared" si="12"/>
        <v>-1.5352874665967214E-2</v>
      </c>
      <c r="M24">
        <f t="shared" si="13"/>
        <v>-1.5236055094247858E-2</v>
      </c>
      <c r="N24">
        <f t="shared" si="8"/>
        <v>1035641.4739999995</v>
      </c>
      <c r="O24" t="e">
        <f t="shared" si="9"/>
        <v>#N/A</v>
      </c>
      <c r="P24">
        <f t="shared" si="14"/>
        <v>0.29570983735727968</v>
      </c>
      <c r="R24">
        <f t="shared" si="1"/>
        <v>1.9692970243614776</v>
      </c>
      <c r="S24" s="8">
        <f t="shared" si="10"/>
        <v>-9.1066165183805337E-2</v>
      </c>
    </row>
    <row r="25" spans="1:19" x14ac:dyDescent="0.3">
      <c r="A25" t="s">
        <v>24</v>
      </c>
      <c r="B25" s="1">
        <v>19324327.263999999</v>
      </c>
      <c r="C25">
        <v>11166003844684.049</v>
      </c>
      <c r="D25" s="5">
        <f>C25/VLOOKUP("World",POPdata!$A$4:$BI$268,MATCH(WorldAnalysis!A25,POPdata!$A$4:$BI$4,0),FALSE)</f>
        <v>2516.1745756608243</v>
      </c>
      <c r="E25" s="1">
        <f t="shared" si="2"/>
        <v>-209220.68500000238</v>
      </c>
      <c r="F25" s="1">
        <f t="shared" si="3"/>
        <v>1246957754958.9414</v>
      </c>
      <c r="G25" s="5">
        <f t="shared" si="4"/>
        <v>241.83965319168465</v>
      </c>
      <c r="H25" s="2">
        <f t="shared" si="5"/>
        <v>-1.0710838888370672E-2</v>
      </c>
      <c r="I25" s="2">
        <f t="shared" si="6"/>
        <v>0.12571347523534887</v>
      </c>
      <c r="J25" s="2">
        <f t="shared" si="7"/>
        <v>0.10633423019734076</v>
      </c>
      <c r="K25">
        <f t="shared" si="11"/>
        <v>-6.6697794785227069E-2</v>
      </c>
      <c r="L25">
        <f t="shared" si="12"/>
        <v>-3.6072911680701009E-2</v>
      </c>
      <c r="M25">
        <f t="shared" si="13"/>
        <v>-3.5290530873234999E-2</v>
      </c>
      <c r="N25" t="e">
        <f t="shared" si="8"/>
        <v>#N/A</v>
      </c>
      <c r="O25">
        <f t="shared" si="9"/>
        <v>-209220.68500000238</v>
      </c>
      <c r="P25">
        <f t="shared" si="14"/>
        <v>0.33288454867274309</v>
      </c>
      <c r="R25">
        <f t="shared" si="1"/>
        <v>1.7306394958121023</v>
      </c>
      <c r="S25" s="8">
        <f t="shared" si="10"/>
        <v>-0.12118919878364072</v>
      </c>
    </row>
    <row r="26" spans="1:19" x14ac:dyDescent="0.3">
      <c r="A26" t="s">
        <v>25</v>
      </c>
      <c r="B26" s="1">
        <v>18726246.897999998</v>
      </c>
      <c r="C26">
        <v>11457611762624.568</v>
      </c>
      <c r="D26" s="5">
        <f>C26/VLOOKUP("World",POPdata!$A$4:$BI$268,MATCH(WorldAnalysis!A26,POPdata!$A$4:$BI$4,0),FALSE)</f>
        <v>2537.2473591200423</v>
      </c>
      <c r="E26" s="1">
        <f t="shared" si="2"/>
        <v>-598080.36600000039</v>
      </c>
      <c r="F26" s="1">
        <f t="shared" si="3"/>
        <v>291607917940.51953</v>
      </c>
      <c r="G26" s="5">
        <f t="shared" si="4"/>
        <v>21.072783459218044</v>
      </c>
      <c r="H26" s="2">
        <f t="shared" si="5"/>
        <v>-3.0949608637304872E-2</v>
      </c>
      <c r="I26" s="2">
        <f t="shared" si="6"/>
        <v>2.6115692059281288E-2</v>
      </c>
      <c r="J26" s="2">
        <f t="shared" si="7"/>
        <v>8.3749290144876729E-3</v>
      </c>
      <c r="K26">
        <f t="shared" si="11"/>
        <v>-2.02387697489342E-2</v>
      </c>
      <c r="L26">
        <f t="shared" si="12"/>
        <v>-9.9597783176067586E-2</v>
      </c>
      <c r="M26">
        <f t="shared" si="13"/>
        <v>-9.7959301182853079E-2</v>
      </c>
      <c r="N26" t="e">
        <f t="shared" si="8"/>
        <v>#N/A</v>
      </c>
      <c r="O26">
        <f t="shared" si="9"/>
        <v>-598080.36600000039</v>
      </c>
      <c r="P26">
        <f t="shared" si="14"/>
        <v>0.34157805903717331</v>
      </c>
      <c r="R26">
        <f t="shared" si="1"/>
        <v>1.6343935617618119</v>
      </c>
      <c r="S26" s="8">
        <f t="shared" si="10"/>
        <v>-5.5612930528392321E-2</v>
      </c>
    </row>
    <row r="27" spans="1:19" x14ac:dyDescent="0.3">
      <c r="A27" t="s">
        <v>26</v>
      </c>
      <c r="B27" s="1">
        <v>18562354</v>
      </c>
      <c r="C27">
        <v>11355656421290.17</v>
      </c>
      <c r="D27" s="5">
        <f>C27/VLOOKUP("World",POPdata!$A$4:$BI$268,MATCH(WorldAnalysis!A27,POPdata!$A$4:$BI$4,0),FALSE)</f>
        <v>2470.3323870206714</v>
      </c>
      <c r="E27" s="1">
        <f t="shared" si="2"/>
        <v>-163892.89799999818</v>
      </c>
      <c r="F27" s="1">
        <f t="shared" si="3"/>
        <v>-101955341334.39844</v>
      </c>
      <c r="G27" s="5">
        <f t="shared" si="4"/>
        <v>-66.914972099370971</v>
      </c>
      <c r="H27" s="2">
        <f t="shared" si="5"/>
        <v>-8.7520419277128236E-3</v>
      </c>
      <c r="I27" s="2">
        <f t="shared" si="6"/>
        <v>-8.8984810662709832E-3</v>
      </c>
      <c r="J27" s="2">
        <f t="shared" si="7"/>
        <v>-2.6373058132801899E-2</v>
      </c>
      <c r="K27">
        <f t="shared" si="11"/>
        <v>2.2197566709592047E-2</v>
      </c>
      <c r="L27">
        <f t="shared" si="12"/>
        <v>-3.5014173125552273E-2</v>
      </c>
      <c r="M27">
        <f t="shared" si="13"/>
        <v>-3.474798714728957E-2</v>
      </c>
      <c r="N27" t="e">
        <f t="shared" si="8"/>
        <v>#N/A</v>
      </c>
      <c r="O27">
        <f t="shared" si="9"/>
        <v>-163892.89799999818</v>
      </c>
      <c r="P27">
        <f t="shared" si="14"/>
        <v>0.33853853314617743</v>
      </c>
      <c r="R27">
        <f t="shared" si="1"/>
        <v>1.6346350498240101</v>
      </c>
      <c r="S27" s="8">
        <f t="shared" si="10"/>
        <v>1.4775392405353874E-4</v>
      </c>
    </row>
    <row r="28" spans="1:19" x14ac:dyDescent="0.3">
      <c r="A28" t="s">
        <v>27</v>
      </c>
      <c r="B28" s="1">
        <v>18484356.91</v>
      </c>
      <c r="C28">
        <v>11616289845913.424</v>
      </c>
      <c r="D28" s="5">
        <f>C28/VLOOKUP("World",POPdata!$A$4:$BI$268,MATCH(WorldAnalysis!A28,POPdata!$A$4:$BI$4,0),FALSE)</f>
        <v>2482.8953455412729</v>
      </c>
      <c r="E28" s="1">
        <f t="shared" si="2"/>
        <v>-77997.089999999851</v>
      </c>
      <c r="F28" s="1">
        <f t="shared" si="3"/>
        <v>260633424623.25391</v>
      </c>
      <c r="G28" s="5">
        <f t="shared" si="4"/>
        <v>12.562958520601569</v>
      </c>
      <c r="H28" s="2">
        <f t="shared" si="5"/>
        <v>-4.2018964836033111E-3</v>
      </c>
      <c r="I28" s="2">
        <f t="shared" si="6"/>
        <v>2.295185896383805E-2</v>
      </c>
      <c r="J28" s="2">
        <f t="shared" si="7"/>
        <v>5.0855336660800719E-3</v>
      </c>
      <c r="K28">
        <f t="shared" si="11"/>
        <v>4.5501454441095124E-3</v>
      </c>
      <c r="L28">
        <f t="shared" si="12"/>
        <v>3.1850340030109031E-2</v>
      </c>
      <c r="M28">
        <f t="shared" si="13"/>
        <v>3.1458591798881969E-2</v>
      </c>
      <c r="N28" t="e">
        <f t="shared" si="8"/>
        <v>#N/A</v>
      </c>
      <c r="O28">
        <f t="shared" si="9"/>
        <v>-77997.089999999851</v>
      </c>
      <c r="P28">
        <f t="shared" si="14"/>
        <v>0.34630862181277311</v>
      </c>
      <c r="R28">
        <f t="shared" si="1"/>
        <v>1.5912444640405337</v>
      </c>
      <c r="S28" s="8">
        <f t="shared" si="10"/>
        <v>-2.6544509606684377E-2</v>
      </c>
    </row>
    <row r="29" spans="1:19" x14ac:dyDescent="0.3">
      <c r="A29" t="s">
        <v>28</v>
      </c>
      <c r="B29" s="1">
        <v>19145865.375</v>
      </c>
      <c r="C29">
        <v>12058393957860.559</v>
      </c>
      <c r="D29" s="5">
        <f>C29/VLOOKUP("World",POPdata!$A$4:$BI$268,MATCH(WorldAnalysis!A29,POPdata!$A$4:$BI$4,0),FALSE)</f>
        <v>2533.285429625113</v>
      </c>
      <c r="E29" s="1">
        <f t="shared" si="2"/>
        <v>661508.46499999985</v>
      </c>
      <c r="F29" s="1">
        <f t="shared" si="3"/>
        <v>442104111947.13477</v>
      </c>
      <c r="G29" s="5">
        <f t="shared" si="4"/>
        <v>50.390084083840065</v>
      </c>
      <c r="H29" s="2">
        <f t="shared" si="5"/>
        <v>3.5787475226802458E-2</v>
      </c>
      <c r="I29" s="2">
        <f t="shared" si="6"/>
        <v>3.8058977333685046E-2</v>
      </c>
      <c r="J29" s="2">
        <f t="shared" si="7"/>
        <v>2.0294888455258266E-2</v>
      </c>
      <c r="K29">
        <f t="shared" si="11"/>
        <v>3.9989371710405772E-2</v>
      </c>
      <c r="L29">
        <f t="shared" si="12"/>
        <v>1.5107118369846996E-2</v>
      </c>
      <c r="M29">
        <f t="shared" si="13"/>
        <v>1.5209354789178193E-2</v>
      </c>
      <c r="N29">
        <f t="shared" si="8"/>
        <v>661508.46499999985</v>
      </c>
      <c r="O29" t="e">
        <f t="shared" si="9"/>
        <v>#N/A</v>
      </c>
      <c r="P29">
        <f t="shared" si="14"/>
        <v>0.35948877380080513</v>
      </c>
      <c r="R29">
        <f t="shared" si="1"/>
        <v>1.5877624700194257</v>
      </c>
      <c r="S29" s="8">
        <f t="shared" si="10"/>
        <v>-2.1882206661485298E-3</v>
      </c>
    </row>
    <row r="30" spans="1:19" x14ac:dyDescent="0.3">
      <c r="A30" t="s">
        <v>29</v>
      </c>
      <c r="B30" s="1">
        <v>19719241.162</v>
      </c>
      <c r="C30">
        <v>12681690896005.781</v>
      </c>
      <c r="D30" s="5">
        <f>C30/VLOOKUP("World",POPdata!$A$4:$BI$268,MATCH(WorldAnalysis!A30,POPdata!$A$4:$BI$4,0),FALSE)</f>
        <v>2618.5246016381107</v>
      </c>
      <c r="E30" s="1">
        <f t="shared" si="2"/>
        <v>573375.78700000048</v>
      </c>
      <c r="F30" s="1">
        <f t="shared" si="3"/>
        <v>623296938145.22266</v>
      </c>
      <c r="G30" s="5">
        <f t="shared" si="4"/>
        <v>85.239172012997642</v>
      </c>
      <c r="H30" s="2">
        <f t="shared" si="5"/>
        <v>2.9947760300701502E-2</v>
      </c>
      <c r="I30" s="2">
        <f t="shared" si="6"/>
        <v>5.1689880121963613E-2</v>
      </c>
      <c r="J30" s="2">
        <f t="shared" si="7"/>
        <v>3.3647677840081255E-2</v>
      </c>
      <c r="K30">
        <f t="shared" si="11"/>
        <v>-5.8397149261009557E-3</v>
      </c>
      <c r="L30">
        <f t="shared" si="12"/>
        <v>1.3630902788278568E-2</v>
      </c>
      <c r="M30">
        <f t="shared" si="13"/>
        <v>1.335278938482299E-2</v>
      </c>
      <c r="N30">
        <f t="shared" si="8"/>
        <v>573375.78700000048</v>
      </c>
      <c r="O30" t="e">
        <f t="shared" si="9"/>
        <v>#N/A</v>
      </c>
      <c r="P30">
        <f t="shared" si="14"/>
        <v>0.37807070542376042</v>
      </c>
      <c r="R30">
        <f t="shared" si="1"/>
        <v>1.554937848880291</v>
      </c>
      <c r="S30" s="8">
        <f t="shared" si="10"/>
        <v>-2.0673508638060428E-2</v>
      </c>
    </row>
    <row r="31" spans="1:19" x14ac:dyDescent="0.3">
      <c r="A31" t="s">
        <v>30</v>
      </c>
      <c r="B31" s="1">
        <v>20315356.015999999</v>
      </c>
      <c r="C31">
        <v>15014218230020.51</v>
      </c>
      <c r="D31" s="5">
        <f>C31/VLOOKUP("World",POPdata!$A$4:$BI$268,MATCH(WorldAnalysis!A31,POPdata!$A$4:$BI$4,0),FALSE)</f>
        <v>3046.2081597616516</v>
      </c>
      <c r="E31" s="1">
        <f t="shared" si="2"/>
        <v>596114.85399999842</v>
      </c>
      <c r="F31" s="1">
        <f t="shared" si="3"/>
        <v>2332527334014.7285</v>
      </c>
      <c r="G31" s="5">
        <f t="shared" si="4"/>
        <v>427.68355812354093</v>
      </c>
      <c r="H31" s="2">
        <f t="shared" si="5"/>
        <v>3.0230111245291864E-2</v>
      </c>
      <c r="I31" s="2">
        <f t="shared" si="6"/>
        <v>0.18392873262266471</v>
      </c>
      <c r="J31" s="2">
        <f t="shared" si="7"/>
        <v>0.16332997515317915</v>
      </c>
      <c r="K31">
        <f t="shared" si="11"/>
        <v>2.8235094459036145E-4</v>
      </c>
      <c r="L31">
        <f t="shared" si="12"/>
        <v>0.13223885250070111</v>
      </c>
      <c r="M31">
        <f t="shared" si="13"/>
        <v>0.12968229731309788</v>
      </c>
      <c r="N31">
        <f t="shared" si="8"/>
        <v>596114.85399999842</v>
      </c>
      <c r="O31" t="e">
        <f t="shared" si="9"/>
        <v>#N/A</v>
      </c>
      <c r="P31">
        <f t="shared" si="14"/>
        <v>0.44760877111410952</v>
      </c>
      <c r="R31">
        <f t="shared" si="1"/>
        <v>1.353074512756183</v>
      </c>
      <c r="S31" s="8">
        <f t="shared" si="10"/>
        <v>-0.12982083899332025</v>
      </c>
    </row>
    <row r="32" spans="1:19" x14ac:dyDescent="0.3">
      <c r="A32" t="s">
        <v>31</v>
      </c>
      <c r="B32" s="1">
        <v>20817151.963</v>
      </c>
      <c r="C32">
        <v>17083141772179.117</v>
      </c>
      <c r="D32" s="5">
        <f>C32/VLOOKUP("World",POPdata!$A$4:$BI$268,MATCH(WorldAnalysis!A32,POPdata!$A$4:$BI$4,0),FALSE)</f>
        <v>3405.1877510529093</v>
      </c>
      <c r="E32" s="1">
        <f t="shared" si="2"/>
        <v>501795.94700000063</v>
      </c>
      <c r="F32" s="1">
        <f t="shared" si="3"/>
        <v>2068923542158.6074</v>
      </c>
      <c r="G32" s="5">
        <f t="shared" si="4"/>
        <v>358.97959129125775</v>
      </c>
      <c r="H32" s="2">
        <f t="shared" si="5"/>
        <v>2.4700327506187704E-2</v>
      </c>
      <c r="I32" s="2">
        <f t="shared" si="6"/>
        <v>0.13779762025983161</v>
      </c>
      <c r="J32" s="2">
        <f t="shared" si="7"/>
        <v>0.11784473432680512</v>
      </c>
      <c r="K32">
        <f t="shared" si="11"/>
        <v>-5.5297837391041597E-3</v>
      </c>
      <c r="L32">
        <f t="shared" si="12"/>
        <v>-4.6131112362833099E-2</v>
      </c>
      <c r="M32">
        <f t="shared" si="13"/>
        <v>-4.5485240826374035E-2</v>
      </c>
      <c r="N32">
        <f t="shared" si="8"/>
        <v>501795.94700000063</v>
      </c>
      <c r="O32" t="e">
        <f t="shared" si="9"/>
        <v>#N/A</v>
      </c>
      <c r="P32">
        <f t="shared" si="14"/>
        <v>0.50928819458106145</v>
      </c>
      <c r="R32">
        <f t="shared" si="1"/>
        <v>1.2185786572878494</v>
      </c>
      <c r="S32" s="8">
        <f t="shared" si="10"/>
        <v>-9.9400183951708951E-2</v>
      </c>
    </row>
    <row r="33" spans="1:19" x14ac:dyDescent="0.3">
      <c r="A33" t="s">
        <v>32</v>
      </c>
      <c r="B33" s="1">
        <v>21565403.313000001</v>
      </c>
      <c r="C33">
        <v>19129417553427.633</v>
      </c>
      <c r="D33" s="5">
        <f>C33/VLOOKUP("World",POPdata!$A$4:$BI$268,MATCH(WorldAnalysis!A33,POPdata!$A$4:$BI$4,0),FALSE)</f>
        <v>3746.6772643868439</v>
      </c>
      <c r="E33" s="1">
        <f t="shared" si="2"/>
        <v>748251.35000000149</v>
      </c>
      <c r="F33" s="1">
        <f t="shared" si="3"/>
        <v>2046275781248.5156</v>
      </c>
      <c r="G33" s="5">
        <f t="shared" si="4"/>
        <v>341.48951333393461</v>
      </c>
      <c r="H33" s="2">
        <f t="shared" si="5"/>
        <v>3.5943982698974808E-2</v>
      </c>
      <c r="I33" s="2">
        <f t="shared" si="6"/>
        <v>0.11978334012195543</v>
      </c>
      <c r="J33" s="2">
        <f t="shared" si="7"/>
        <v>0.10028507627173965</v>
      </c>
      <c r="K33">
        <f t="shared" si="11"/>
        <v>1.1243655192787104E-2</v>
      </c>
      <c r="L33">
        <f t="shared" si="12"/>
        <v>-1.8014280137876176E-2</v>
      </c>
      <c r="M33">
        <f t="shared" si="13"/>
        <v>-1.7559658055065472E-2</v>
      </c>
      <c r="N33">
        <f t="shared" si="8"/>
        <v>748251.35000000149</v>
      </c>
      <c r="O33" t="e">
        <f t="shared" si="9"/>
        <v>#N/A</v>
      </c>
      <c r="P33">
        <f t="shared" si="14"/>
        <v>0.57029243561266141</v>
      </c>
      <c r="R33">
        <f t="shared" si="1"/>
        <v>1.1273423904710516</v>
      </c>
      <c r="S33" s="8">
        <f t="shared" si="10"/>
        <v>-7.4871052657248596E-2</v>
      </c>
    </row>
    <row r="34" spans="1:19" x14ac:dyDescent="0.3">
      <c r="A34" t="s">
        <v>33</v>
      </c>
      <c r="B34" s="1">
        <v>22029385.155999999</v>
      </c>
      <c r="C34">
        <v>20080076891209.109</v>
      </c>
      <c r="D34" s="5">
        <f>C34/VLOOKUP("World",POPdata!$A$4:$BI$268,MATCH(WorldAnalysis!A34,POPdata!$A$4:$BI$4,0),FALSE)</f>
        <v>3865.469727370024</v>
      </c>
      <c r="E34" s="1">
        <f t="shared" si="2"/>
        <v>463981.84299999848</v>
      </c>
      <c r="F34" s="1">
        <f t="shared" si="3"/>
        <v>950659337781.47656</v>
      </c>
      <c r="G34" s="5">
        <f t="shared" si="4"/>
        <v>118.79246298318003</v>
      </c>
      <c r="H34" s="2">
        <f t="shared" si="5"/>
        <v>2.1515101584967906E-2</v>
      </c>
      <c r="I34" s="2">
        <f t="shared" si="6"/>
        <v>4.9696198806175165E-2</v>
      </c>
      <c r="J34" s="2">
        <f t="shared" si="7"/>
        <v>3.1706083711114844E-2</v>
      </c>
      <c r="K34">
        <f t="shared" si="11"/>
        <v>-1.4428881114006902E-2</v>
      </c>
      <c r="L34">
        <f t="shared" si="12"/>
        <v>-7.0087141315780269E-2</v>
      </c>
      <c r="M34">
        <f t="shared" si="13"/>
        <v>-6.8578992560624802E-2</v>
      </c>
      <c r="N34">
        <f t="shared" si="8"/>
        <v>463981.84299999848</v>
      </c>
      <c r="O34" t="e">
        <f t="shared" si="9"/>
        <v>#N/A</v>
      </c>
      <c r="P34">
        <f t="shared" si="14"/>
        <v>0.59863380187052606</v>
      </c>
      <c r="R34">
        <f t="shared" si="1"/>
        <v>1.0970767330898161</v>
      </c>
      <c r="S34" s="8">
        <f t="shared" si="10"/>
        <v>-2.6846907946563737E-2</v>
      </c>
    </row>
    <row r="35" spans="1:19" x14ac:dyDescent="0.3">
      <c r="A35" t="s">
        <v>34</v>
      </c>
      <c r="B35" s="1">
        <v>22149402.399</v>
      </c>
      <c r="C35">
        <v>22579759701369.676</v>
      </c>
      <c r="D35" s="5">
        <f>C35/VLOOKUP("World",POPdata!$A$4:$BI$268,MATCH(WorldAnalysis!A35,POPdata!$A$4:$BI$4,0),FALSE)</f>
        <v>4272.5156634474661</v>
      </c>
      <c r="E35" s="1">
        <f t="shared" si="2"/>
        <v>120017.24300000072</v>
      </c>
      <c r="F35" s="1">
        <f t="shared" si="3"/>
        <v>2499682810160.5664</v>
      </c>
      <c r="G35" s="5">
        <f t="shared" si="4"/>
        <v>407.04593607744209</v>
      </c>
      <c r="H35" s="2">
        <f t="shared" si="5"/>
        <v>5.448052324207169E-3</v>
      </c>
      <c r="I35" s="2">
        <f t="shared" si="6"/>
        <v>0.12448571903899963</v>
      </c>
      <c r="J35" s="2">
        <f t="shared" si="7"/>
        <v>0.10530309762751311</v>
      </c>
      <c r="K35">
        <f t="shared" si="11"/>
        <v>-1.6067049260760736E-2</v>
      </c>
      <c r="L35">
        <f t="shared" si="12"/>
        <v>7.4789520232824466E-2</v>
      </c>
      <c r="M35">
        <f t="shared" si="13"/>
        <v>7.3597013916398266E-2</v>
      </c>
      <c r="N35">
        <f t="shared" si="8"/>
        <v>120017.24300000072</v>
      </c>
      <c r="O35" t="e">
        <f t="shared" si="9"/>
        <v>#N/A</v>
      </c>
      <c r="P35">
        <f t="shared" si="14"/>
        <v>0.67315516113742846</v>
      </c>
      <c r="R35">
        <f t="shared" si="1"/>
        <v>0.98094057208484953</v>
      </c>
      <c r="S35" s="8">
        <f t="shared" si="10"/>
        <v>-0.10585965183846324</v>
      </c>
    </row>
    <row r="36" spans="1:19" x14ac:dyDescent="0.3">
      <c r="A36" t="s">
        <v>35</v>
      </c>
      <c r="B36" s="1">
        <v>22403928.868999999</v>
      </c>
      <c r="C36">
        <v>23909829106074.539</v>
      </c>
      <c r="D36" s="5">
        <f>C36/VLOOKUP("World",POPdata!$A$4:$BI$268,MATCH(WorldAnalysis!A36,POPdata!$A$4:$BI$4,0),FALSE)</f>
        <v>4450.7596497734003</v>
      </c>
      <c r="E36" s="1">
        <f t="shared" si="2"/>
        <v>254526.46999999881</v>
      </c>
      <c r="F36" s="1">
        <f t="shared" si="3"/>
        <v>1330069404704.8633</v>
      </c>
      <c r="G36" s="5">
        <f t="shared" si="4"/>
        <v>178.2439863259342</v>
      </c>
      <c r="H36" s="2">
        <f t="shared" si="5"/>
        <v>1.1491347053746702E-2</v>
      </c>
      <c r="I36" s="2">
        <f t="shared" si="6"/>
        <v>5.8905383506990198E-2</v>
      </c>
      <c r="J36" s="2">
        <f t="shared" si="7"/>
        <v>4.1718743795572243E-2</v>
      </c>
      <c r="K36">
        <f t="shared" si="11"/>
        <v>6.0432947295395332E-3</v>
      </c>
      <c r="L36">
        <f t="shared" si="12"/>
        <v>-6.5580335532009426E-2</v>
      </c>
      <c r="M36">
        <f t="shared" si="13"/>
        <v>-6.358435383194086E-2</v>
      </c>
      <c r="N36">
        <f t="shared" si="8"/>
        <v>254526.46999999881</v>
      </c>
      <c r="O36" t="e">
        <f t="shared" si="9"/>
        <v>#N/A</v>
      </c>
      <c r="P36">
        <f t="shared" si="14"/>
        <v>0.71280762406393849</v>
      </c>
      <c r="R36">
        <f t="shared" si="1"/>
        <v>0.9370175240319073</v>
      </c>
      <c r="S36" s="8">
        <f t="shared" si="10"/>
        <v>-4.4776461798893732E-2</v>
      </c>
    </row>
    <row r="37" spans="1:19" x14ac:dyDescent="0.3">
      <c r="A37" t="s">
        <v>36</v>
      </c>
      <c r="B37" s="1">
        <v>22183417.491</v>
      </c>
      <c r="C37">
        <v>25389800980622.156</v>
      </c>
      <c r="D37" s="5">
        <f>C37/VLOOKUP("World",POPdata!$A$4:$BI$268,MATCH(WorldAnalysis!A37,POPdata!$A$4:$BI$4,0),FALSE)</f>
        <v>4653.4354265985312</v>
      </c>
      <c r="E37" s="1">
        <f t="shared" si="2"/>
        <v>-220511.37799999863</v>
      </c>
      <c r="F37" s="1">
        <f t="shared" si="3"/>
        <v>1479971874547.6172</v>
      </c>
      <c r="G37" s="5">
        <f t="shared" si="4"/>
        <v>202.67577682513092</v>
      </c>
      <c r="H37" s="2">
        <f t="shared" si="5"/>
        <v>-9.8425316063700374E-3</v>
      </c>
      <c r="I37" s="2">
        <f t="shared" si="6"/>
        <v>6.1898053222455493E-2</v>
      </c>
      <c r="J37" s="2">
        <f t="shared" si="7"/>
        <v>4.553734480707123E-2</v>
      </c>
      <c r="K37">
        <f t="shared" si="11"/>
        <v>-2.133387866011674E-2</v>
      </c>
      <c r="L37">
        <f t="shared" si="12"/>
        <v>2.9926697154652945E-3</v>
      </c>
      <c r="M37">
        <f t="shared" si="13"/>
        <v>3.8186010114989871E-3</v>
      </c>
      <c r="N37" t="e">
        <f t="shared" si="8"/>
        <v>#N/A</v>
      </c>
      <c r="O37">
        <f t="shared" si="9"/>
        <v>-220511.37799999863</v>
      </c>
      <c r="P37">
        <f t="shared" si="14"/>
        <v>0.75692902831562026</v>
      </c>
      <c r="R37">
        <f t="shared" si="1"/>
        <v>0.87371372103037315</v>
      </c>
      <c r="S37" s="8">
        <f t="shared" si="10"/>
        <v>-6.7558825078471565E-2</v>
      </c>
    </row>
    <row r="38" spans="1:19" x14ac:dyDescent="0.3">
      <c r="A38" t="s">
        <v>37</v>
      </c>
      <c r="B38" s="1">
        <v>22162174.559999999</v>
      </c>
      <c r="C38">
        <v>25834735037940.18</v>
      </c>
      <c r="D38" s="5">
        <f>C38/VLOOKUP("World",POPdata!$A$4:$BI$268,MATCH(WorldAnalysis!A38,POPdata!$A$4:$BI$4,0),FALSE)</f>
        <v>4662.404443555728</v>
      </c>
      <c r="E38" s="1">
        <f t="shared" si="2"/>
        <v>-21242.931000001729</v>
      </c>
      <c r="F38" s="1">
        <f t="shared" si="3"/>
        <v>444934057318.02344</v>
      </c>
      <c r="G38" s="5">
        <f t="shared" si="4"/>
        <v>8.9690169571967999</v>
      </c>
      <c r="H38" s="2">
        <f t="shared" si="5"/>
        <v>-9.5760407559476192E-4</v>
      </c>
      <c r="I38" s="2">
        <f t="shared" si="6"/>
        <v>1.7524125441455929E-2</v>
      </c>
      <c r="J38" s="2">
        <f t="shared" si="7"/>
        <v>1.9273968874545617E-3</v>
      </c>
      <c r="K38">
        <f t="shared" si="11"/>
        <v>8.8849275307752752E-3</v>
      </c>
      <c r="L38">
        <f t="shared" si="12"/>
        <v>-4.4373927780999564E-2</v>
      </c>
      <c r="M38">
        <f t="shared" si="13"/>
        <v>-4.3609947919616671E-2</v>
      </c>
      <c r="N38" t="e">
        <f t="shared" si="8"/>
        <v>#N/A</v>
      </c>
      <c r="O38">
        <f t="shared" si="9"/>
        <v>-21242.931000001729</v>
      </c>
      <c r="P38">
        <f t="shared" si="14"/>
        <v>0.77019354755810254</v>
      </c>
      <c r="R38">
        <f t="shared" si="1"/>
        <v>0.8578440819096167</v>
      </c>
      <c r="S38" s="8">
        <f t="shared" si="10"/>
        <v>-1.8163431269044669E-2</v>
      </c>
    </row>
    <row r="39" spans="1:19" x14ac:dyDescent="0.3">
      <c r="A39" t="s">
        <v>38</v>
      </c>
      <c r="B39" s="1">
        <v>22551690.634</v>
      </c>
      <c r="C39">
        <v>27740746941930.633</v>
      </c>
      <c r="D39" s="5">
        <f>C39/VLOOKUP("World",POPdata!$A$4:$BI$268,MATCH(WorldAnalysis!A39,POPdata!$A$4:$BI$4,0),FALSE)</f>
        <v>4931.8282653646556</v>
      </c>
      <c r="E39" s="1">
        <f t="shared" ref="E39:E59" si="15">B39-B38</f>
        <v>389516.07400000095</v>
      </c>
      <c r="F39" s="1">
        <f t="shared" si="3"/>
        <v>1906011903990.4531</v>
      </c>
      <c r="G39" s="5">
        <f t="shared" si="4"/>
        <v>269.42382180892764</v>
      </c>
      <c r="H39" s="2">
        <f t="shared" si="5"/>
        <v>1.7575715458131514E-2</v>
      </c>
      <c r="I39" s="2">
        <f t="shared" si="6"/>
        <v>7.3777102849761633E-2</v>
      </c>
      <c r="J39" s="2">
        <f t="shared" si="7"/>
        <v>5.7786454407943798E-2</v>
      </c>
      <c r="K39">
        <f t="shared" si="11"/>
        <v>1.8533319533726274E-2</v>
      </c>
      <c r="L39">
        <f t="shared" si="12"/>
        <v>5.6252977408305704E-2</v>
      </c>
      <c r="M39">
        <f t="shared" si="13"/>
        <v>5.5859057520489239E-2</v>
      </c>
      <c r="N39">
        <f t="shared" si="8"/>
        <v>389516.07400000095</v>
      </c>
      <c r="O39" t="e">
        <f t="shared" si="9"/>
        <v>#N/A</v>
      </c>
      <c r="P39">
        <f t="shared" si="14"/>
        <v>0.82701619613051935</v>
      </c>
      <c r="R39">
        <f t="shared" si="1"/>
        <v>0.81294460748325115</v>
      </c>
      <c r="S39" s="8">
        <f t="shared" si="10"/>
        <v>-5.2339901123309496E-2</v>
      </c>
    </row>
    <row r="40" spans="1:19" x14ac:dyDescent="0.3">
      <c r="A40" t="s">
        <v>39</v>
      </c>
      <c r="B40" s="1">
        <v>23037524.129999999</v>
      </c>
      <c r="C40">
        <v>30840585358589.613</v>
      </c>
      <c r="D40" s="5">
        <f>C40/VLOOKUP("World",POPdata!$A$4:$BI$268,MATCH(WorldAnalysis!A40,POPdata!$A$4:$BI$4,0),FALSE)</f>
        <v>5401.382849203952</v>
      </c>
      <c r="E40" s="1">
        <f t="shared" si="15"/>
        <v>485833.49599999934</v>
      </c>
      <c r="F40" s="1">
        <f t="shared" si="3"/>
        <v>3099838416658.9805</v>
      </c>
      <c r="G40" s="5">
        <f t="shared" si="4"/>
        <v>469.55458383929636</v>
      </c>
      <c r="H40" s="2">
        <f t="shared" si="5"/>
        <v>2.1543107516184781E-2</v>
      </c>
      <c r="I40" s="2">
        <f t="shared" si="6"/>
        <v>0.11174314891909128</v>
      </c>
      <c r="J40" s="2">
        <f t="shared" si="7"/>
        <v>9.5209029709508314E-2</v>
      </c>
      <c r="K40">
        <f t="shared" si="11"/>
        <v>3.9673920580532672E-3</v>
      </c>
      <c r="L40">
        <f t="shared" si="12"/>
        <v>3.7966046069329643E-2</v>
      </c>
      <c r="M40">
        <f t="shared" si="13"/>
        <v>3.7422575301564516E-2</v>
      </c>
      <c r="N40">
        <f t="shared" si="8"/>
        <v>485833.49599999934</v>
      </c>
      <c r="O40" t="e">
        <f t="shared" si="9"/>
        <v>#N/A</v>
      </c>
      <c r="P40">
        <f t="shared" si="14"/>
        <v>0.91942959009323244</v>
      </c>
      <c r="R40">
        <f t="shared" si="1"/>
        <v>0.74698725274303734</v>
      </c>
      <c r="S40" s="8">
        <f t="shared" si="10"/>
        <v>-8.1133885547758799E-2</v>
      </c>
    </row>
    <row r="41" spans="1:19" x14ac:dyDescent="0.3">
      <c r="A41" t="s">
        <v>40</v>
      </c>
      <c r="B41" s="1">
        <v>23571556.673999999</v>
      </c>
      <c r="C41">
        <v>31518975357769.598</v>
      </c>
      <c r="D41" s="5">
        <f>C41/VLOOKUP("World",POPdata!$A$4:$BI$268,MATCH(WorldAnalysis!A41,POPdata!$A$4:$BI$4,0),FALSE)</f>
        <v>5441.2781118229586</v>
      </c>
      <c r="E41" s="1">
        <f t="shared" si="15"/>
        <v>534032.54399999976</v>
      </c>
      <c r="F41" s="1">
        <f t="shared" si="3"/>
        <v>678389999179.98438</v>
      </c>
      <c r="G41" s="5">
        <f t="shared" si="4"/>
        <v>39.895262619006644</v>
      </c>
      <c r="H41" s="2">
        <f t="shared" si="5"/>
        <v>2.3180986853729223E-2</v>
      </c>
      <c r="I41" s="2">
        <f t="shared" si="6"/>
        <v>2.1996664177810151E-2</v>
      </c>
      <c r="J41" s="2">
        <f t="shared" si="7"/>
        <v>7.3861201349366213E-3</v>
      </c>
      <c r="K41">
        <f t="shared" si="11"/>
        <v>1.6378793375444421E-3</v>
      </c>
      <c r="L41">
        <f t="shared" si="12"/>
        <v>-8.9746484741281121E-2</v>
      </c>
      <c r="M41">
        <f t="shared" si="13"/>
        <v>-8.7822909574571686E-2</v>
      </c>
      <c r="N41">
        <f t="shared" si="8"/>
        <v>534032.54399999976</v>
      </c>
      <c r="O41" t="e">
        <f t="shared" si="9"/>
        <v>#N/A</v>
      </c>
      <c r="P41">
        <f t="shared" si="14"/>
        <v>0.93965397402165496</v>
      </c>
      <c r="R41">
        <f t="shared" si="1"/>
        <v>0.74785288564875518</v>
      </c>
      <c r="S41" s="8">
        <f t="shared" si="10"/>
        <v>1.1588322324632971E-3</v>
      </c>
    </row>
    <row r="42" spans="1:19" x14ac:dyDescent="0.3">
      <c r="A42" t="s">
        <v>41</v>
      </c>
      <c r="B42" s="1">
        <v>23975007.348000001</v>
      </c>
      <c r="C42">
        <v>31403319223790.676</v>
      </c>
      <c r="D42" s="5">
        <f>C42/VLOOKUP("World",POPdata!$A$4:$BI$268,MATCH(WorldAnalysis!A42,POPdata!$A$4:$BI$4,0),FALSE)</f>
        <v>5344.8835941495481</v>
      </c>
      <c r="E42" s="1">
        <f t="shared" si="15"/>
        <v>403450.67400000244</v>
      </c>
      <c r="F42" s="1">
        <f t="shared" si="3"/>
        <v>-115656133978.92188</v>
      </c>
      <c r="G42" s="5">
        <f t="shared" si="4"/>
        <v>-96.394517673410519</v>
      </c>
      <c r="H42" s="2">
        <f t="shared" si="5"/>
        <v>1.7115996180473662E-2</v>
      </c>
      <c r="I42" s="2">
        <f t="shared" si="6"/>
        <v>-3.669412874819613E-3</v>
      </c>
      <c r="J42" s="2">
        <f t="shared" si="7"/>
        <v>-1.7715418269829263E-2</v>
      </c>
      <c r="K42">
        <f t="shared" si="11"/>
        <v>-6.0649906732555617E-3</v>
      </c>
      <c r="L42">
        <f t="shared" si="12"/>
        <v>-2.5666077052629764E-2</v>
      </c>
      <c r="M42">
        <f t="shared" si="13"/>
        <v>-2.5101538404765884E-2</v>
      </c>
      <c r="N42">
        <f t="shared" si="8"/>
        <v>403450.67400000244</v>
      </c>
      <c r="O42" t="e">
        <f t="shared" si="9"/>
        <v>#N/A</v>
      </c>
      <c r="P42">
        <f t="shared" si="14"/>
        <v>0.93620599563150442</v>
      </c>
      <c r="R42">
        <f t="shared" si="1"/>
        <v>0.76345456278509893</v>
      </c>
      <c r="S42" s="8">
        <f t="shared" si="10"/>
        <v>2.0861960200647546E-2</v>
      </c>
    </row>
    <row r="43" spans="1:19" x14ac:dyDescent="0.3">
      <c r="A43" t="s">
        <v>42</v>
      </c>
      <c r="B43" s="1">
        <v>24114192</v>
      </c>
      <c r="C43">
        <v>31314851252939.23</v>
      </c>
      <c r="D43" s="5">
        <f>C43/VLOOKUP("World",POPdata!$A$4:$BI$268,MATCH(WorldAnalysis!A43,POPdata!$A$4:$BI$4,0),FALSE)</f>
        <v>5256.6061808352406</v>
      </c>
      <c r="E43" s="1">
        <f t="shared" si="15"/>
        <v>139184.65199999884</v>
      </c>
      <c r="F43" s="1">
        <f t="shared" si="3"/>
        <v>-88467970851.445313</v>
      </c>
      <c r="G43" s="5">
        <f t="shared" si="4"/>
        <v>-88.277413314307523</v>
      </c>
      <c r="H43" s="2">
        <f t="shared" si="5"/>
        <v>5.805406020516179E-3</v>
      </c>
      <c r="I43" s="2">
        <f t="shared" si="6"/>
        <v>-2.8171535060033822E-3</v>
      </c>
      <c r="J43" s="2">
        <f t="shared" si="7"/>
        <v>-1.6516246193076126E-2</v>
      </c>
      <c r="K43">
        <f t="shared" si="11"/>
        <v>-1.1310590159957484E-2</v>
      </c>
      <c r="L43">
        <f t="shared" si="12"/>
        <v>8.5225936881623077E-4</v>
      </c>
      <c r="M43">
        <f t="shared" si="13"/>
        <v>1.1991720767531369E-3</v>
      </c>
      <c r="N43">
        <f t="shared" si="8"/>
        <v>139184.65199999884</v>
      </c>
      <c r="O43" t="e">
        <f t="shared" si="9"/>
        <v>#N/A</v>
      </c>
      <c r="P43">
        <f t="shared" si="14"/>
        <v>0.93356855962856977</v>
      </c>
      <c r="R43">
        <f t="shared" si="1"/>
        <v>0.77005609272171227</v>
      </c>
      <c r="S43" s="8">
        <f t="shared" si="10"/>
        <v>8.6469192253312514E-3</v>
      </c>
    </row>
    <row r="44" spans="1:19" x14ac:dyDescent="0.3">
      <c r="A44" t="s">
        <v>43</v>
      </c>
      <c r="B44" s="1">
        <v>24059187</v>
      </c>
      <c r="C44">
        <v>32486113873034.691</v>
      </c>
      <c r="D44" s="5">
        <f>C44/VLOOKUP("World",POPdata!$A$4:$BI$268,MATCH(WorldAnalysis!A44,POPdata!$A$4:$BI$4,0),FALSE)</f>
        <v>5380.2172743916699</v>
      </c>
      <c r="E44" s="1">
        <f t="shared" si="15"/>
        <v>-55005</v>
      </c>
      <c r="F44" s="1">
        <f t="shared" si="3"/>
        <v>1171262620095.4609</v>
      </c>
      <c r="G44" s="5">
        <f t="shared" si="4"/>
        <v>123.6110935564293</v>
      </c>
      <c r="H44" s="2">
        <f t="shared" si="5"/>
        <v>-2.2810218978102188E-3</v>
      </c>
      <c r="I44" s="2">
        <f t="shared" si="6"/>
        <v>3.7402784085890414E-2</v>
      </c>
      <c r="J44" s="2">
        <f t="shared" si="7"/>
        <v>2.3515380324114047E-2</v>
      </c>
      <c r="K44">
        <f t="shared" si="11"/>
        <v>-8.0864279183263978E-3</v>
      </c>
      <c r="L44">
        <f t="shared" si="12"/>
        <v>4.0219937591893795E-2</v>
      </c>
      <c r="M44">
        <f t="shared" si="13"/>
        <v>4.0031626517190173E-2</v>
      </c>
      <c r="N44" t="e">
        <f t="shared" si="8"/>
        <v>#N/A</v>
      </c>
      <c r="O44">
        <f t="shared" si="9"/>
        <v>-55005</v>
      </c>
      <c r="P44">
        <f t="shared" si="14"/>
        <v>0.96848662289373288</v>
      </c>
      <c r="R44">
        <f t="shared" si="1"/>
        <v>0.74059910933115602</v>
      </c>
      <c r="S44" s="8">
        <f t="shared" si="10"/>
        <v>-3.8253035939813801E-2</v>
      </c>
    </row>
    <row r="45" spans="1:19" x14ac:dyDescent="0.3">
      <c r="A45" t="s">
        <v>44</v>
      </c>
      <c r="B45" s="1">
        <v>24689911</v>
      </c>
      <c r="C45">
        <v>33543172517932.887</v>
      </c>
      <c r="D45" s="5">
        <f>C45/VLOOKUP("World",POPdata!$A$4:$BI$268,MATCH(WorldAnalysis!A45,POPdata!$A$4:$BI$4,0),FALSE)</f>
        <v>5482.6348012276558</v>
      </c>
      <c r="E45" s="1">
        <f t="shared" si="15"/>
        <v>630724</v>
      </c>
      <c r="F45" s="1">
        <f t="shared" si="3"/>
        <v>1057058644898.1953</v>
      </c>
      <c r="G45" s="5">
        <f t="shared" si="4"/>
        <v>102.41752683598588</v>
      </c>
      <c r="H45" s="2">
        <f t="shared" si="5"/>
        <v>2.6215515927450084E-2</v>
      </c>
      <c r="I45" s="2">
        <f t="shared" si="6"/>
        <v>3.2538784079545253E-2</v>
      </c>
      <c r="J45" s="2">
        <f t="shared" si="7"/>
        <v>1.9035946247647782E-2</v>
      </c>
      <c r="K45">
        <f t="shared" si="11"/>
        <v>2.8496537825260303E-2</v>
      </c>
      <c r="L45">
        <f t="shared" si="12"/>
        <v>-4.8640000063451608E-3</v>
      </c>
      <c r="M45">
        <f t="shared" si="13"/>
        <v>-4.4794340764662648E-3</v>
      </c>
      <c r="N45">
        <f t="shared" si="8"/>
        <v>630724</v>
      </c>
      <c r="O45" t="e">
        <f t="shared" si="9"/>
        <v>#N/A</v>
      </c>
      <c r="P45">
        <f t="shared" si="14"/>
        <v>1</v>
      </c>
      <c r="R45">
        <f t="shared" si="1"/>
        <v>0.73606367992771859</v>
      </c>
      <c r="S45" s="8">
        <f t="shared" si="10"/>
        <v>-6.1240006182743468E-3</v>
      </c>
    </row>
    <row r="46" spans="1:19" x14ac:dyDescent="0.3">
      <c r="A46" t="s">
        <v>45</v>
      </c>
      <c r="B46" s="1">
        <v>25276631</v>
      </c>
      <c r="C46">
        <v>33335981796637.922</v>
      </c>
      <c r="D46" s="5">
        <f>C46/VLOOKUP("World",POPdata!$A$4:$BI$268,MATCH(WorldAnalysis!A46,POPdata!$A$4:$BI$4,0),FALSE)</f>
        <v>5378.8203130476395</v>
      </c>
      <c r="E46" s="1">
        <f t="shared" si="15"/>
        <v>586720</v>
      </c>
      <c r="F46" s="1">
        <f t="shared" si="3"/>
        <v>-207190721294.96484</v>
      </c>
      <c r="G46" s="5">
        <f t="shared" si="4"/>
        <v>-103.81448818001627</v>
      </c>
      <c r="H46" s="2">
        <f t="shared" si="5"/>
        <v>2.3763552651121341E-2</v>
      </c>
      <c r="I46" s="2">
        <f t="shared" si="6"/>
        <v>-6.1768373633768938E-3</v>
      </c>
      <c r="J46" s="2">
        <f t="shared" si="7"/>
        <v>-1.8935145590359297E-2</v>
      </c>
      <c r="K46">
        <f t="shared" si="11"/>
        <v>-2.4519632763287426E-3</v>
      </c>
      <c r="L46">
        <f t="shared" si="12"/>
        <v>-3.8715621442922149E-2</v>
      </c>
      <c r="M46">
        <f t="shared" si="13"/>
        <v>-3.7971091838007079E-2</v>
      </c>
      <c r="N46">
        <f t="shared" si="8"/>
        <v>586720</v>
      </c>
      <c r="O46" t="e">
        <f t="shared" si="9"/>
        <v>#N/A</v>
      </c>
      <c r="P46">
        <f t="shared" si="14"/>
        <v>0.99382316263662307</v>
      </c>
      <c r="R46">
        <f t="shared" si="1"/>
        <v>0.75823868498000124</v>
      </c>
      <c r="S46" s="8">
        <f t="shared" si="10"/>
        <v>3.0126476359301185E-2</v>
      </c>
    </row>
    <row r="47" spans="1:19" x14ac:dyDescent="0.3">
      <c r="A47" t="s">
        <v>46</v>
      </c>
      <c r="B47" s="1">
        <v>25646998</v>
      </c>
      <c r="C47">
        <v>34612407548364.148</v>
      </c>
      <c r="D47" s="5">
        <f>C47/VLOOKUP("World",POPdata!$A$4:$BI$268,MATCH(WorldAnalysis!A47,POPdata!$A$4:$BI$4,0),FALSE)</f>
        <v>5514.3182673315341</v>
      </c>
      <c r="E47" s="1">
        <f t="shared" si="15"/>
        <v>370367</v>
      </c>
      <c r="F47" s="1">
        <f t="shared" si="3"/>
        <v>1276425751726.2266</v>
      </c>
      <c r="G47" s="5">
        <f t="shared" si="4"/>
        <v>135.49795428389461</v>
      </c>
      <c r="H47" s="2">
        <f t="shared" si="5"/>
        <v>1.4652546061221529E-2</v>
      </c>
      <c r="I47" s="2">
        <f t="shared" si="6"/>
        <v>3.8289730283418852E-2</v>
      </c>
      <c r="J47" s="2">
        <f t="shared" si="7"/>
        <v>2.5191017062832773E-2</v>
      </c>
      <c r="K47">
        <f t="shared" si="11"/>
        <v>-9.1110065898998126E-3</v>
      </c>
      <c r="L47">
        <f t="shared" si="12"/>
        <v>4.4466567646795747E-2</v>
      </c>
      <c r="M47">
        <f t="shared" si="13"/>
        <v>4.4126162653192066E-2</v>
      </c>
      <c r="N47">
        <f t="shared" si="8"/>
        <v>370367</v>
      </c>
      <c r="O47" t="e">
        <f t="shared" si="9"/>
        <v>#N/A</v>
      </c>
      <c r="P47">
        <f t="shared" si="14"/>
        <v>1.0318763834833937</v>
      </c>
      <c r="R47">
        <f t="shared" si="1"/>
        <v>0.7409770026590401</v>
      </c>
      <c r="S47" s="8">
        <f t="shared" si="10"/>
        <v>-2.2765499390757712E-2</v>
      </c>
    </row>
    <row r="48" spans="1:19" x14ac:dyDescent="0.3">
      <c r="A48" t="s">
        <v>47</v>
      </c>
      <c r="B48" s="1">
        <v>27047792</v>
      </c>
      <c r="C48">
        <v>38867460637801.352</v>
      </c>
      <c r="D48" s="5">
        <f>C48/VLOOKUP("World",POPdata!$A$4:$BI$268,MATCH(WorldAnalysis!A48,POPdata!$A$4:$BI$4,0),FALSE)</f>
        <v>6114.832188006455</v>
      </c>
      <c r="E48" s="1">
        <f t="shared" si="15"/>
        <v>1400794</v>
      </c>
      <c r="F48" s="1">
        <f t="shared" si="3"/>
        <v>4255053089437.2031</v>
      </c>
      <c r="G48" s="5">
        <f t="shared" si="4"/>
        <v>600.51392067492088</v>
      </c>
      <c r="H48" s="2">
        <f t="shared" si="5"/>
        <v>5.4618244209322278E-2</v>
      </c>
      <c r="I48" s="2">
        <f t="shared" si="6"/>
        <v>0.1229343287805562</v>
      </c>
      <c r="J48" s="2">
        <f t="shared" si="7"/>
        <v>0.10890084531981849</v>
      </c>
      <c r="K48">
        <f t="shared" si="11"/>
        <v>3.9965698148100748E-2</v>
      </c>
      <c r="L48">
        <f t="shared" si="12"/>
        <v>8.4644598497137347E-2</v>
      </c>
      <c r="M48">
        <f t="shared" si="13"/>
        <v>8.3709828256985711E-2</v>
      </c>
      <c r="N48">
        <f t="shared" si="8"/>
        <v>1400794</v>
      </c>
      <c r="O48" t="e">
        <f t="shared" si="9"/>
        <v>#N/A</v>
      </c>
      <c r="P48">
        <f t="shared" si="14"/>
        <v>1.1587294140714326</v>
      </c>
      <c r="R48">
        <f t="shared" si="1"/>
        <v>0.69589809975118655</v>
      </c>
      <c r="S48" s="8">
        <f t="shared" si="10"/>
        <v>-6.083711470947846E-2</v>
      </c>
    </row>
    <row r="49" spans="1:19" x14ac:dyDescent="0.3">
      <c r="A49" t="s">
        <v>48</v>
      </c>
      <c r="B49" s="1">
        <v>28393581</v>
      </c>
      <c r="C49">
        <v>43770743999115.141</v>
      </c>
      <c r="D49" s="5">
        <f>C49/VLOOKUP("World",POPdata!$A$4:$BI$268,MATCH(WorldAnalysis!A49,POPdata!$A$4:$BI$4,0),FALSE)</f>
        <v>6800.5569017293392</v>
      </c>
      <c r="E49" s="1">
        <f t="shared" si="15"/>
        <v>1345789</v>
      </c>
      <c r="F49" s="1">
        <f t="shared" si="3"/>
        <v>4903283361313.7891</v>
      </c>
      <c r="G49" s="5">
        <f t="shared" si="4"/>
        <v>685.72471372288419</v>
      </c>
      <c r="H49" s="2">
        <f t="shared" si="5"/>
        <v>4.9755965292841646E-2</v>
      </c>
      <c r="I49" s="2">
        <f t="shared" si="6"/>
        <v>0.12615394164817137</v>
      </c>
      <c r="J49" s="2">
        <f t="shared" si="7"/>
        <v>0.11214121543152973</v>
      </c>
      <c r="K49">
        <f t="shared" si="11"/>
        <v>-4.8622789164806321E-3</v>
      </c>
      <c r="L49">
        <f t="shared" si="12"/>
        <v>3.2196128676151708E-3</v>
      </c>
      <c r="M49">
        <f t="shared" si="13"/>
        <v>3.2403701117112438E-3</v>
      </c>
      <c r="N49">
        <f t="shared" si="8"/>
        <v>1345789</v>
      </c>
      <c r="O49" t="e">
        <f t="shared" si="9"/>
        <v>#N/A</v>
      </c>
      <c r="P49">
        <f t="shared" si="14"/>
        <v>1.3049076969602198</v>
      </c>
      <c r="R49">
        <f t="shared" si="1"/>
        <v>0.64868856240081274</v>
      </c>
      <c r="S49" s="8">
        <f t="shared" si="10"/>
        <v>-6.78397273498135E-2</v>
      </c>
    </row>
    <row r="50" spans="1:19" x14ac:dyDescent="0.3">
      <c r="A50" t="s">
        <v>49</v>
      </c>
      <c r="B50" s="1">
        <v>29490014</v>
      </c>
      <c r="C50">
        <v>47385623695561.336</v>
      </c>
      <c r="D50" s="5">
        <f>C50/VLOOKUP("World",POPdata!$A$4:$BI$268,MATCH(WorldAnalysis!A50,POPdata!$A$4:$BI$4,0),FALSE)</f>
        <v>7271.0560795401416</v>
      </c>
      <c r="E50" s="1">
        <f t="shared" si="15"/>
        <v>1096433</v>
      </c>
      <c r="F50" s="1">
        <f t="shared" si="3"/>
        <v>3614879696446.1953</v>
      </c>
      <c r="G50" s="5">
        <f t="shared" si="4"/>
        <v>470.49917781080239</v>
      </c>
      <c r="H50" s="2">
        <f t="shared" si="5"/>
        <v>3.8615523698824747E-2</v>
      </c>
      <c r="I50" s="2">
        <f t="shared" si="6"/>
        <v>8.258666328630998E-2</v>
      </c>
      <c r="J50" s="2">
        <f t="shared" si="7"/>
        <v>6.9185389462906685E-2</v>
      </c>
      <c r="K50">
        <f t="shared" si="11"/>
        <v>-1.1140441594016899E-2</v>
      </c>
      <c r="L50">
        <f t="shared" si="12"/>
        <v>-4.3567278361861389E-2</v>
      </c>
      <c r="M50">
        <f t="shared" si="13"/>
        <v>-4.2955825968623046E-2</v>
      </c>
      <c r="N50">
        <f t="shared" si="8"/>
        <v>1096433</v>
      </c>
      <c r="O50" t="e">
        <f t="shared" si="9"/>
        <v>#N/A</v>
      </c>
      <c r="P50">
        <f t="shared" si="14"/>
        <v>1.4126756695487876</v>
      </c>
      <c r="R50">
        <f t="shared" si="1"/>
        <v>0.6223409485852639</v>
      </c>
      <c r="S50" s="8">
        <f t="shared" si="10"/>
        <v>-4.0616738667374773E-2</v>
      </c>
    </row>
    <row r="51" spans="1:19" x14ac:dyDescent="0.3">
      <c r="A51" t="s">
        <v>50</v>
      </c>
      <c r="B51" s="1">
        <v>30568112</v>
      </c>
      <c r="C51">
        <v>51306757202149.047</v>
      </c>
      <c r="D51" s="5">
        <f>C51/VLOOKUP("World",POPdata!$A$4:$BI$268,MATCH(WorldAnalysis!A51,POPdata!$A$4:$BI$4,0),FALSE)</f>
        <v>7775.6110439218628</v>
      </c>
      <c r="E51" s="1">
        <f t="shared" si="15"/>
        <v>1078098</v>
      </c>
      <c r="F51" s="1">
        <f t="shared" si="3"/>
        <v>3921133506587.7109</v>
      </c>
      <c r="G51" s="5">
        <f t="shared" si="4"/>
        <v>504.55496438172122</v>
      </c>
      <c r="H51" s="2">
        <f t="shared" si="5"/>
        <v>3.6558070131808007E-2</v>
      </c>
      <c r="I51" s="2">
        <f t="shared" si="6"/>
        <v>8.2749433283390711E-2</v>
      </c>
      <c r="J51" s="2">
        <f t="shared" si="7"/>
        <v>6.9392253183341121E-2</v>
      </c>
      <c r="K51">
        <f t="shared" si="11"/>
        <v>-2.0574535670167399E-3</v>
      </c>
      <c r="L51">
        <f t="shared" si="12"/>
        <v>1.6276999708073059E-4</v>
      </c>
      <c r="M51">
        <f t="shared" si="13"/>
        <v>2.068637204344359E-4</v>
      </c>
      <c r="N51">
        <f t="shared" si="8"/>
        <v>1078098</v>
      </c>
      <c r="O51" t="e">
        <f t="shared" si="9"/>
        <v>#N/A</v>
      </c>
      <c r="P51">
        <f t="shared" si="14"/>
        <v>1.5295737806171845</v>
      </c>
      <c r="R51">
        <f t="shared" si="1"/>
        <v>0.59579115241217429</v>
      </c>
      <c r="S51" s="8">
        <f t="shared" si="10"/>
        <v>-4.2661175089705919E-2</v>
      </c>
    </row>
    <row r="52" spans="1:19" x14ac:dyDescent="0.3">
      <c r="A52" t="s">
        <v>51</v>
      </c>
      <c r="B52" s="1">
        <v>31180501</v>
      </c>
      <c r="C52">
        <v>57793330573297.469</v>
      </c>
      <c r="D52" s="5">
        <f>C52/VLOOKUP("World",POPdata!$A$4:$BI$268,MATCH(WorldAnalysis!A52,POPdata!$A$4:$BI$4,0),FALSE)</f>
        <v>8651.1483130292763</v>
      </c>
      <c r="E52" s="1">
        <f t="shared" si="15"/>
        <v>612389</v>
      </c>
      <c r="F52" s="1">
        <f t="shared" si="3"/>
        <v>6486573371148.4219</v>
      </c>
      <c r="G52" s="5">
        <f t="shared" si="4"/>
        <v>875.53726910741352</v>
      </c>
      <c r="H52" s="2">
        <f t="shared" si="5"/>
        <v>2.003358925143954E-2</v>
      </c>
      <c r="I52" s="2">
        <f t="shared" si="6"/>
        <v>0.12642727244661495</v>
      </c>
      <c r="J52" s="2">
        <f t="shared" si="7"/>
        <v>0.11260044569639507</v>
      </c>
      <c r="K52">
        <f t="shared" si="11"/>
        <v>-1.6524480880368467E-2</v>
      </c>
      <c r="L52">
        <f t="shared" si="12"/>
        <v>4.3677839163224236E-2</v>
      </c>
      <c r="M52">
        <f t="shared" si="13"/>
        <v>4.3208192513053953E-2</v>
      </c>
      <c r="N52">
        <f t="shared" si="8"/>
        <v>612389</v>
      </c>
      <c r="O52" t="e">
        <f t="shared" si="9"/>
        <v>#N/A</v>
      </c>
      <c r="P52">
        <f t="shared" si="14"/>
        <v>1.722953621706472</v>
      </c>
      <c r="R52">
        <f t="shared" si="1"/>
        <v>0.53951728842577684</v>
      </c>
      <c r="S52" s="8">
        <f t="shared" si="10"/>
        <v>-9.4452332429848879E-2</v>
      </c>
    </row>
    <row r="53" spans="1:19" x14ac:dyDescent="0.3">
      <c r="A53" t="s">
        <v>52</v>
      </c>
      <c r="B53" s="1">
        <v>32181592</v>
      </c>
      <c r="C53">
        <v>63386360636271.289</v>
      </c>
      <c r="D53" s="5">
        <f>C53/VLOOKUP("World",POPdata!$A$4:$BI$268,MATCH(WorldAnalysis!A53,POPdata!$A$4:$BI$4,0),FALSE)</f>
        <v>9371.4878852603615</v>
      </c>
      <c r="E53" s="1">
        <f t="shared" si="15"/>
        <v>1001091</v>
      </c>
      <c r="F53" s="1">
        <f t="shared" si="3"/>
        <v>5593030062973.8203</v>
      </c>
      <c r="G53" s="5">
        <f t="shared" si="4"/>
        <v>720.33957223108519</v>
      </c>
      <c r="H53" s="2">
        <f t="shared" si="5"/>
        <v>3.2106315418087734E-2</v>
      </c>
      <c r="I53" s="2">
        <f t="shared" si="6"/>
        <v>9.6776392837930589E-2</v>
      </c>
      <c r="J53" s="2">
        <f t="shared" si="7"/>
        <v>8.3265197424277182E-2</v>
      </c>
      <c r="K53">
        <f t="shared" si="11"/>
        <v>1.2072726166648194E-2</v>
      </c>
      <c r="L53">
        <f t="shared" si="12"/>
        <v>-2.9650879608684358E-2</v>
      </c>
      <c r="M53">
        <f t="shared" si="13"/>
        <v>-2.9335248272117892E-2</v>
      </c>
      <c r="N53">
        <f t="shared" si="8"/>
        <v>1001091</v>
      </c>
      <c r="O53" t="e">
        <f t="shared" si="9"/>
        <v>#N/A</v>
      </c>
      <c r="P53">
        <f t="shared" si="14"/>
        <v>1.8896948582422728</v>
      </c>
      <c r="R53">
        <f t="shared" si="1"/>
        <v>0.50770531194663471</v>
      </c>
      <c r="S53" s="8">
        <f t="shared" si="10"/>
        <v>-5.8963775881889301E-2</v>
      </c>
    </row>
    <row r="54" spans="1:19" x14ac:dyDescent="0.3">
      <c r="A54" t="s">
        <v>53</v>
      </c>
      <c r="B54" s="1">
        <v>31891899</v>
      </c>
      <c r="C54">
        <v>60086989443247.43</v>
      </c>
      <c r="D54" s="5">
        <f>C54/VLOOKUP("World",POPdata!$A$4:$BI$268,MATCH(WorldAnalysis!A54,POPdata!$A$4:$BI$4,0),FALSE)</f>
        <v>8775.391659234012</v>
      </c>
      <c r="E54" s="1">
        <f t="shared" si="15"/>
        <v>-289693</v>
      </c>
      <c r="F54" s="1">
        <f t="shared" si="3"/>
        <v>-3299371193023.8594</v>
      </c>
      <c r="G54" s="5">
        <f t="shared" si="4"/>
        <v>-596.09622602634954</v>
      </c>
      <c r="H54" s="2">
        <f t="shared" si="5"/>
        <v>-9.0018231540565184E-3</v>
      </c>
      <c r="I54" s="2">
        <f t="shared" si="6"/>
        <v>-5.2051753088595457E-2</v>
      </c>
      <c r="J54" s="2">
        <f t="shared" si="7"/>
        <v>-6.3607426411327925E-2</v>
      </c>
      <c r="K54">
        <f t="shared" si="11"/>
        <v>-4.1108138572144251E-2</v>
      </c>
      <c r="L54">
        <f t="shared" si="12"/>
        <v>-0.14882814592652605</v>
      </c>
      <c r="M54">
        <f t="shared" si="13"/>
        <v>-0.14687262383560512</v>
      </c>
      <c r="N54" t="e">
        <f t="shared" si="8"/>
        <v>#N/A</v>
      </c>
      <c r="O54">
        <f t="shared" si="9"/>
        <v>-289693</v>
      </c>
      <c r="P54">
        <f t="shared" si="14"/>
        <v>1.7913329280682577</v>
      </c>
      <c r="R54">
        <f t="shared" si="1"/>
        <v>0.53076213828489627</v>
      </c>
      <c r="S54" s="8">
        <f t="shared" si="10"/>
        <v>4.5413797720290701E-2</v>
      </c>
    </row>
    <row r="55" spans="1:19" x14ac:dyDescent="0.3">
      <c r="A55" t="s">
        <v>54</v>
      </c>
      <c r="B55" s="1">
        <v>33472376</v>
      </c>
      <c r="C55">
        <v>65906150720610.195</v>
      </c>
      <c r="D55" s="5">
        <f>C55/VLOOKUP("World",POPdata!$A$4:$BI$268,MATCH(WorldAnalysis!A55,POPdata!$A$4:$BI$4,0),FALSE)</f>
        <v>9509.365934497233</v>
      </c>
      <c r="E55" s="1">
        <f t="shared" si="15"/>
        <v>1580477</v>
      </c>
      <c r="F55" s="1">
        <f t="shared" si="3"/>
        <v>5819161277362.7656</v>
      </c>
      <c r="G55" s="5">
        <f t="shared" si="4"/>
        <v>733.97427526322099</v>
      </c>
      <c r="H55" s="2">
        <f t="shared" si="5"/>
        <v>4.9557318615614583E-2</v>
      </c>
      <c r="I55" s="2">
        <f t="shared" si="6"/>
        <v>9.684561219128815E-2</v>
      </c>
      <c r="J55" s="2">
        <f t="shared" si="7"/>
        <v>8.3640058901631772E-2</v>
      </c>
      <c r="K55">
        <f t="shared" si="11"/>
        <v>5.85591417696711E-2</v>
      </c>
      <c r="L55">
        <f t="shared" si="12"/>
        <v>0.14889736527988362</v>
      </c>
      <c r="M55">
        <f t="shared" si="13"/>
        <v>0.1472474853129597</v>
      </c>
      <c r="N55">
        <f t="shared" si="8"/>
        <v>1580477</v>
      </c>
      <c r="O55" t="e">
        <f t="shared" si="9"/>
        <v>#N/A</v>
      </c>
      <c r="P55">
        <f t="shared" si="14"/>
        <v>1.9648156621254409</v>
      </c>
      <c r="R55">
        <f t="shared" si="1"/>
        <v>0.5078793956863954</v>
      </c>
      <c r="S55" s="8">
        <f t="shared" si="10"/>
        <v>-4.3112989695241112E-2</v>
      </c>
    </row>
    <row r="56" spans="1:19" x14ac:dyDescent="0.3">
      <c r="A56" t="s">
        <v>55</v>
      </c>
      <c r="B56" s="1">
        <v>34847501</v>
      </c>
      <c r="C56">
        <v>73241717918435.484</v>
      </c>
      <c r="D56" s="5">
        <f>C56/VLOOKUP("World",POPdata!$A$4:$BI$268,MATCH(WorldAnalysis!A56,POPdata!$A$4:$BI$4,0),FALSE)</f>
        <v>10443.939965973372</v>
      </c>
      <c r="E56" s="1">
        <f t="shared" si="15"/>
        <v>1375125</v>
      </c>
      <c r="F56" s="1">
        <f t="shared" si="3"/>
        <v>7335567197825.2891</v>
      </c>
      <c r="G56" s="5">
        <f t="shared" si="4"/>
        <v>934.57403147613877</v>
      </c>
      <c r="H56" s="2">
        <f t="shared" si="5"/>
        <v>4.1082383873794918E-2</v>
      </c>
      <c r="I56" s="2">
        <f t="shared" si="6"/>
        <v>0.11130322614231068</v>
      </c>
      <c r="J56" s="2">
        <f t="shared" si="7"/>
        <v>9.827932145147282E-2</v>
      </c>
      <c r="K56">
        <f t="shared" si="11"/>
        <v>-8.4749347418196647E-3</v>
      </c>
      <c r="L56">
        <f t="shared" si="12"/>
        <v>1.4457613951022533E-2</v>
      </c>
      <c r="M56">
        <f t="shared" si="13"/>
        <v>1.4639262549841048E-2</v>
      </c>
      <c r="N56">
        <f t="shared" si="8"/>
        <v>1375125</v>
      </c>
      <c r="O56" t="e">
        <f t="shared" si="9"/>
        <v>#N/A</v>
      </c>
      <c r="P56">
        <f t="shared" si="14"/>
        <v>2.1835059840949427</v>
      </c>
      <c r="R56">
        <f t="shared" si="1"/>
        <v>0.4757875974292054</v>
      </c>
      <c r="S56" s="8">
        <f t="shared" si="10"/>
        <v>-6.3187832642468508E-2</v>
      </c>
    </row>
    <row r="57" spans="1:19" x14ac:dyDescent="0.3">
      <c r="A57" t="s">
        <v>56</v>
      </c>
      <c r="B57" s="1">
        <v>35470891</v>
      </c>
      <c r="C57">
        <v>74802287630428.984</v>
      </c>
      <c r="D57" s="5">
        <f>C57/VLOOKUP("World",POPdata!$A$4:$BI$268,MATCH(WorldAnalysis!A57,POPdata!$A$4:$BI$4,0),FALSE)</f>
        <v>10539.391977473346</v>
      </c>
      <c r="E57" s="1">
        <f t="shared" si="15"/>
        <v>623390</v>
      </c>
      <c r="F57" s="1">
        <f t="shared" si="3"/>
        <v>1560569711993.5</v>
      </c>
      <c r="G57" s="5">
        <f t="shared" si="4"/>
        <v>95.452011499974105</v>
      </c>
      <c r="H57" s="2">
        <f t="shared" si="5"/>
        <v>1.7889087656529516E-2</v>
      </c>
      <c r="I57" s="2">
        <f t="shared" si="6"/>
        <v>2.1307115075200781E-2</v>
      </c>
      <c r="J57" s="2">
        <f t="shared" si="7"/>
        <v>9.1394638240893042E-3</v>
      </c>
      <c r="K57">
        <f t="shared" si="11"/>
        <v>-2.3193296217265402E-2</v>
      </c>
      <c r="L57">
        <f t="shared" si="12"/>
        <v>-8.9996111067109905E-2</v>
      </c>
      <c r="M57">
        <f t="shared" si="13"/>
        <v>-8.9139857627383523E-2</v>
      </c>
      <c r="N57">
        <f t="shared" si="8"/>
        <v>623390</v>
      </c>
      <c r="O57" t="e">
        <f t="shared" si="9"/>
        <v>#N/A</v>
      </c>
      <c r="P57">
        <f t="shared" si="14"/>
        <v>2.2300301973654433</v>
      </c>
      <c r="R57">
        <f t="shared" si="1"/>
        <v>0.47419527027366909</v>
      </c>
      <c r="S57" s="8">
        <f t="shared" si="10"/>
        <v>-3.3467185024158605E-3</v>
      </c>
    </row>
    <row r="58" spans="1:19" x14ac:dyDescent="0.3">
      <c r="A58" t="s">
        <v>57</v>
      </c>
      <c r="B58" s="1">
        <v>35837591</v>
      </c>
      <c r="C58">
        <v>76924649544655.609</v>
      </c>
      <c r="D58" s="5">
        <f>C58/VLOOKUP("World",POPdata!$A$4:$BI$268,MATCH(WorldAnalysis!A58,POPdata!$A$4:$BI$4,0),FALSE)</f>
        <v>10709.473429419753</v>
      </c>
      <c r="E58" s="1">
        <f t="shared" si="15"/>
        <v>366700</v>
      </c>
      <c r="F58" s="1">
        <f t="shared" si="3"/>
        <v>2122361914226.625</v>
      </c>
      <c r="G58" s="5">
        <f t="shared" si="4"/>
        <v>170.08145194640747</v>
      </c>
      <c r="H58" s="2">
        <f t="shared" si="5"/>
        <v>1.0338054378166029E-2</v>
      </c>
      <c r="I58" s="2">
        <f t="shared" si="6"/>
        <v>2.8372954644281023E-2</v>
      </c>
      <c r="J58" s="2">
        <f t="shared" si="7"/>
        <v>1.613769108407161E-2</v>
      </c>
      <c r="K58">
        <f t="shared" si="11"/>
        <v>-7.5510332783634872E-3</v>
      </c>
      <c r="L58">
        <f t="shared" si="12"/>
        <v>7.0658395690802421E-3</v>
      </c>
      <c r="M58">
        <f t="shared" si="13"/>
        <v>6.9982272599823057E-3</v>
      </c>
      <c r="N58">
        <f t="shared" si="8"/>
        <v>366700</v>
      </c>
      <c r="O58" t="e">
        <f t="shared" si="9"/>
        <v>#N/A</v>
      </c>
      <c r="P58">
        <f t="shared" si="14"/>
        <v>2.2933027430106701</v>
      </c>
      <c r="R58">
        <f t="shared" si="1"/>
        <v>0.46587915852896911</v>
      </c>
      <c r="S58" s="8">
        <f t="shared" si="10"/>
        <v>-1.7537314827920071E-2</v>
      </c>
    </row>
    <row r="59" spans="1:19" x14ac:dyDescent="0.3">
      <c r="A59" t="s">
        <v>58</v>
      </c>
      <c r="B59" s="1">
        <v>36138285</v>
      </c>
      <c r="C59">
        <v>78870119013702.891</v>
      </c>
      <c r="D59" s="5">
        <f>C59/VLOOKUP("World",POPdata!$A$4:$BI$268,MATCH(WorldAnalysis!A59,POPdata!$A$4:$BI$4,0),FALSE)</f>
        <v>10850.222728024766</v>
      </c>
      <c r="E59" s="1">
        <f t="shared" si="15"/>
        <v>300694</v>
      </c>
      <c r="F59" s="1">
        <f t="shared" si="3"/>
        <v>1945469469047.2813</v>
      </c>
      <c r="G59" s="5">
        <f t="shared" si="4"/>
        <v>140.74929860501288</v>
      </c>
      <c r="H59" s="2">
        <f t="shared" si="5"/>
        <v>8.390463521948225E-3</v>
      </c>
      <c r="I59" s="2">
        <f t="shared" si="6"/>
        <v>2.5290586054836878E-2</v>
      </c>
      <c r="J59" s="2">
        <f t="shared" si="7"/>
        <v>1.3142504114008411E-2</v>
      </c>
      <c r="K59">
        <f t="shared" si="11"/>
        <v>-1.947590856217804E-3</v>
      </c>
      <c r="L59">
        <f t="shared" si="12"/>
        <v>-3.0823685894441448E-3</v>
      </c>
      <c r="M59">
        <f t="shared" si="13"/>
        <v>-2.9951869700631985E-3</v>
      </c>
      <c r="N59">
        <f t="shared" si="8"/>
        <v>300694</v>
      </c>
      <c r="O59" t="e">
        <f t="shared" si="9"/>
        <v>#N/A</v>
      </c>
      <c r="P59">
        <f>C59/$C$45</f>
        <v>2.3513017133825747</v>
      </c>
      <c r="R59">
        <f t="shared" si="1"/>
        <v>0.45819995521651669</v>
      </c>
      <c r="S59" s="8">
        <f t="shared" si="10"/>
        <v>-1.6483251443785964E-2</v>
      </c>
    </row>
    <row r="60" spans="1:19" x14ac:dyDescent="0.3">
      <c r="B60" s="1"/>
    </row>
    <row r="61" spans="1:19" x14ac:dyDescent="0.3">
      <c r="A61" t="s">
        <v>4</v>
      </c>
      <c r="S61" s="8"/>
    </row>
    <row r="62" spans="1:19" x14ac:dyDescent="0.3">
      <c r="S62" s="8"/>
    </row>
    <row r="65" spans="3:4" x14ac:dyDescent="0.3">
      <c r="C65">
        <f>(B59*1000/10^9)/(C59/1000000000000)</f>
        <v>0.45819995521651669</v>
      </c>
      <c r="D65" t="s">
        <v>621</v>
      </c>
    </row>
    <row r="115" spans="1:1" x14ac:dyDescent="0.3">
      <c r="A115" t="s">
        <v>58</v>
      </c>
    </row>
  </sheetData>
  <conditionalFormatting sqref="B5:B59"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C60:D61 C5:C59">
    <cfRule type="colorScale" priority="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D5:D59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S6:S59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N71"/>
  <sheetViews>
    <sheetView zoomScale="70" zoomScaleNormal="70" workbookViewId="0">
      <selection activeCell="CB36" sqref="CB36"/>
    </sheetView>
  </sheetViews>
  <sheetFormatPr defaultRowHeight="14.4" x14ac:dyDescent="0.3"/>
  <cols>
    <col min="1" max="1" width="21.88671875" bestFit="1" customWidth="1"/>
    <col min="2" max="2" width="12.44140625" customWidth="1"/>
    <col min="3" max="3" width="15.21875" customWidth="1"/>
    <col min="4" max="5" width="6.109375" customWidth="1"/>
    <col min="6" max="6" width="5.6640625" customWidth="1"/>
    <col min="7" max="7" width="12.44140625" bestFit="1" customWidth="1"/>
    <col min="8" max="8" width="15.21875" bestFit="1" customWidth="1"/>
    <col min="9" max="10" width="6.109375" customWidth="1"/>
    <col min="11" max="11" width="5.6640625" customWidth="1"/>
    <col min="12" max="12" width="12.44140625" bestFit="1" customWidth="1"/>
    <col min="13" max="13" width="15.21875" bestFit="1" customWidth="1"/>
    <col min="14" max="15" width="6.109375" customWidth="1"/>
    <col min="16" max="16" width="5.6640625" customWidth="1"/>
    <col min="17" max="17" width="12.44140625" bestFit="1" customWidth="1"/>
    <col min="18" max="18" width="15.21875" bestFit="1" customWidth="1"/>
    <col min="19" max="20" width="6.109375" customWidth="1"/>
    <col min="21" max="21" width="5.6640625" customWidth="1"/>
    <col min="22" max="22" width="12.44140625" bestFit="1" customWidth="1"/>
    <col min="23" max="23" width="15.21875" bestFit="1" customWidth="1"/>
    <col min="24" max="25" width="6.109375" customWidth="1"/>
    <col min="26" max="26" width="5.6640625" customWidth="1"/>
    <col min="27" max="27" width="12.44140625" bestFit="1" customWidth="1"/>
    <col min="28" max="28" width="15.21875" bestFit="1" customWidth="1"/>
    <col min="29" max="30" width="6.109375" customWidth="1"/>
    <col min="31" max="31" width="5.6640625" customWidth="1"/>
    <col min="32" max="32" width="12.44140625" bestFit="1" customWidth="1"/>
    <col min="33" max="33" width="15.21875" bestFit="1" customWidth="1"/>
    <col min="34" max="35" width="6.109375" customWidth="1"/>
    <col min="36" max="36" width="5.6640625" customWidth="1"/>
    <col min="37" max="37" width="12.44140625" bestFit="1" customWidth="1"/>
    <col min="38" max="38" width="15.21875" bestFit="1" customWidth="1"/>
    <col min="39" max="40" width="6.109375" customWidth="1"/>
    <col min="41" max="41" width="5.6640625" customWidth="1"/>
    <col min="42" max="42" width="12.44140625" bestFit="1" customWidth="1"/>
    <col min="43" max="43" width="15.21875" bestFit="1" customWidth="1"/>
    <col min="44" max="45" width="6.109375" customWidth="1"/>
    <col min="46" max="46" width="5.6640625" customWidth="1"/>
    <col min="47" max="47" width="12.44140625" bestFit="1" customWidth="1"/>
    <col min="48" max="48" width="15.21875" bestFit="1" customWidth="1"/>
    <col min="49" max="50" width="6.109375" customWidth="1"/>
    <col min="51" max="51" width="5.6640625" customWidth="1"/>
    <col min="52" max="52" width="12.44140625" customWidth="1"/>
    <col min="53" max="53" width="15.21875" bestFit="1" customWidth="1"/>
    <col min="54" max="55" width="6.109375" customWidth="1"/>
    <col min="56" max="56" width="5.6640625" customWidth="1"/>
    <col min="58" max="58" width="14.6640625" bestFit="1" customWidth="1"/>
    <col min="63" max="63" width="13.88671875" bestFit="1" customWidth="1"/>
    <col min="64" max="64" width="16.44140625" bestFit="1" customWidth="1"/>
    <col min="65" max="65" width="9.21875" bestFit="1" customWidth="1"/>
    <col min="66" max="67" width="9.5546875" bestFit="1" customWidth="1"/>
  </cols>
  <sheetData>
    <row r="1" spans="1:67" x14ac:dyDescent="0.3">
      <c r="A1" t="s">
        <v>594</v>
      </c>
      <c r="B1">
        <v>1</v>
      </c>
      <c r="C1">
        <v>2</v>
      </c>
      <c r="D1">
        <v>3</v>
      </c>
      <c r="E1">
        <v>4</v>
      </c>
      <c r="F1">
        <v>5</v>
      </c>
    </row>
    <row r="2" spans="1:67" x14ac:dyDescent="0.3">
      <c r="A2" t="s">
        <v>595</v>
      </c>
      <c r="B2">
        <v>259789322.73099995</v>
      </c>
      <c r="C2">
        <v>210041079.60794395</v>
      </c>
      <c r="D2">
        <v>170421507.456</v>
      </c>
      <c r="E2">
        <v>51972589.017999999</v>
      </c>
      <c r="F2">
        <v>38769639.859000005</v>
      </c>
      <c r="Q2" t="s">
        <v>647</v>
      </c>
      <c r="V2" t="s">
        <v>601</v>
      </c>
      <c r="AF2" t="s">
        <v>602</v>
      </c>
      <c r="AK2" t="s">
        <v>601</v>
      </c>
      <c r="AU2" t="s">
        <v>603</v>
      </c>
      <c r="AZ2" t="s">
        <v>604</v>
      </c>
      <c r="BF2" t="s">
        <v>623</v>
      </c>
      <c r="BK2" t="s">
        <v>624</v>
      </c>
    </row>
    <row r="3" spans="1:67" x14ac:dyDescent="0.3">
      <c r="A3" t="s">
        <v>0</v>
      </c>
      <c r="B3" t="s">
        <v>560</v>
      </c>
      <c r="C3" t="s">
        <v>204</v>
      </c>
      <c r="D3" t="s">
        <v>138</v>
      </c>
      <c r="E3" t="s">
        <v>296</v>
      </c>
      <c r="F3" t="s">
        <v>276</v>
      </c>
      <c r="G3" t="s">
        <v>560</v>
      </c>
      <c r="H3" t="s">
        <v>204</v>
      </c>
      <c r="I3" t="s">
        <v>138</v>
      </c>
      <c r="J3" t="s">
        <v>296</v>
      </c>
      <c r="K3" t="s">
        <v>276</v>
      </c>
      <c r="L3" t="s">
        <v>560</v>
      </c>
      <c r="M3" t="s">
        <v>204</v>
      </c>
      <c r="N3" t="s">
        <v>138</v>
      </c>
      <c r="O3" t="s">
        <v>296</v>
      </c>
      <c r="P3" t="s">
        <v>276</v>
      </c>
      <c r="Q3" t="s">
        <v>560</v>
      </c>
      <c r="R3" t="s">
        <v>204</v>
      </c>
      <c r="S3" t="s">
        <v>138</v>
      </c>
      <c r="T3" t="s">
        <v>296</v>
      </c>
      <c r="U3" t="s">
        <v>276</v>
      </c>
      <c r="V3" t="s">
        <v>560</v>
      </c>
      <c r="W3" t="s">
        <v>204</v>
      </c>
      <c r="X3" t="s">
        <v>138</v>
      </c>
      <c r="Y3" t="s">
        <v>296</v>
      </c>
      <c r="Z3" t="s">
        <v>276</v>
      </c>
      <c r="AA3" t="s">
        <v>560</v>
      </c>
      <c r="AB3" t="s">
        <v>204</v>
      </c>
      <c r="AC3" t="s">
        <v>138</v>
      </c>
      <c r="AD3" t="s">
        <v>296</v>
      </c>
      <c r="AE3" t="s">
        <v>276</v>
      </c>
      <c r="AF3" t="s">
        <v>560</v>
      </c>
      <c r="AG3" t="s">
        <v>204</v>
      </c>
      <c r="AH3" t="s">
        <v>138</v>
      </c>
      <c r="AI3" t="s">
        <v>296</v>
      </c>
      <c r="AJ3" t="s">
        <v>276</v>
      </c>
      <c r="AK3" t="s">
        <v>560</v>
      </c>
      <c r="AL3" t="s">
        <v>204</v>
      </c>
      <c r="AM3" t="s">
        <v>138</v>
      </c>
      <c r="AN3" t="s">
        <v>296</v>
      </c>
      <c r="AO3" t="s">
        <v>276</v>
      </c>
      <c r="AP3" t="s">
        <v>560</v>
      </c>
      <c r="AQ3" t="s">
        <v>204</v>
      </c>
      <c r="AR3" t="s">
        <v>138</v>
      </c>
      <c r="AS3" t="s">
        <v>296</v>
      </c>
      <c r="AT3" t="s">
        <v>276</v>
      </c>
      <c r="AU3" t="s">
        <v>560</v>
      </c>
      <c r="AV3" t="s">
        <v>204</v>
      </c>
      <c r="AW3" t="s">
        <v>138</v>
      </c>
      <c r="AX3" t="s">
        <v>296</v>
      </c>
      <c r="AY3" t="s">
        <v>276</v>
      </c>
      <c r="AZ3" t="s">
        <v>560</v>
      </c>
      <c r="BA3" t="s">
        <v>204</v>
      </c>
      <c r="BB3" t="s">
        <v>138</v>
      </c>
      <c r="BC3" t="s">
        <v>296</v>
      </c>
      <c r="BD3" t="s">
        <v>276</v>
      </c>
      <c r="BF3" t="s">
        <v>560</v>
      </c>
      <c r="BG3" t="s">
        <v>204</v>
      </c>
      <c r="BH3" t="s">
        <v>138</v>
      </c>
      <c r="BI3" t="s">
        <v>296</v>
      </c>
      <c r="BJ3" t="s">
        <v>276</v>
      </c>
      <c r="BK3" t="s">
        <v>560</v>
      </c>
      <c r="BL3" t="s">
        <v>204</v>
      </c>
      <c r="BM3" t="s">
        <v>138</v>
      </c>
      <c r="BN3" t="s">
        <v>296</v>
      </c>
      <c r="BO3" t="s">
        <v>276</v>
      </c>
    </row>
    <row r="4" spans="1:67" x14ac:dyDescent="0.3">
      <c r="A4" t="s">
        <v>2</v>
      </c>
      <c r="B4" t="s">
        <v>590</v>
      </c>
      <c r="C4" t="s">
        <v>590</v>
      </c>
      <c r="D4" t="s">
        <v>590</v>
      </c>
      <c r="E4" t="s">
        <v>590</v>
      </c>
      <c r="F4" t="s">
        <v>590</v>
      </c>
      <c r="G4" t="s">
        <v>63</v>
      </c>
      <c r="H4" t="s">
        <v>63</v>
      </c>
      <c r="I4" t="s">
        <v>63</v>
      </c>
      <c r="J4" t="s">
        <v>63</v>
      </c>
      <c r="K4" t="s">
        <v>63</v>
      </c>
      <c r="L4" t="s">
        <v>646</v>
      </c>
      <c r="M4" t="s">
        <v>646</v>
      </c>
      <c r="N4" t="s">
        <v>646</v>
      </c>
      <c r="O4" t="s">
        <v>646</v>
      </c>
      <c r="P4" t="s">
        <v>646</v>
      </c>
      <c r="Q4" t="s">
        <v>590</v>
      </c>
      <c r="R4" t="s">
        <v>590</v>
      </c>
      <c r="S4" t="s">
        <v>590</v>
      </c>
      <c r="T4" t="s">
        <v>590</v>
      </c>
      <c r="U4" t="s">
        <v>590</v>
      </c>
      <c r="V4" t="s">
        <v>648</v>
      </c>
      <c r="W4" t="s">
        <v>648</v>
      </c>
      <c r="X4" t="s">
        <v>648</v>
      </c>
      <c r="Y4" t="s">
        <v>648</v>
      </c>
      <c r="Z4" t="s">
        <v>648</v>
      </c>
      <c r="AA4" t="s">
        <v>649</v>
      </c>
      <c r="AB4" t="s">
        <v>649</v>
      </c>
      <c r="AC4" t="s">
        <v>649</v>
      </c>
      <c r="AD4" t="s">
        <v>649</v>
      </c>
      <c r="AE4" t="s">
        <v>649</v>
      </c>
      <c r="AF4" t="s">
        <v>590</v>
      </c>
      <c r="AG4" t="s">
        <v>590</v>
      </c>
      <c r="AH4" t="s">
        <v>590</v>
      </c>
      <c r="AI4" t="s">
        <v>590</v>
      </c>
      <c r="AJ4" t="s">
        <v>590</v>
      </c>
      <c r="AK4" t="s">
        <v>648</v>
      </c>
      <c r="AL4" t="s">
        <v>648</v>
      </c>
      <c r="AM4" t="s">
        <v>648</v>
      </c>
      <c r="AN4" t="s">
        <v>648</v>
      </c>
      <c r="AO4" t="s">
        <v>648</v>
      </c>
      <c r="AP4" t="s">
        <v>649</v>
      </c>
      <c r="AQ4" t="s">
        <v>649</v>
      </c>
      <c r="AR4" t="s">
        <v>649</v>
      </c>
      <c r="AS4" t="s">
        <v>649</v>
      </c>
      <c r="AT4" t="s">
        <v>649</v>
      </c>
      <c r="AU4" t="s">
        <v>590</v>
      </c>
      <c r="AV4" t="s">
        <v>590</v>
      </c>
      <c r="AW4" t="s">
        <v>590</v>
      </c>
      <c r="AX4" t="s">
        <v>590</v>
      </c>
      <c r="AY4" t="s">
        <v>590</v>
      </c>
      <c r="AZ4" t="s">
        <v>590</v>
      </c>
      <c r="BA4" t="s">
        <v>590</v>
      </c>
      <c r="BB4" t="s">
        <v>590</v>
      </c>
      <c r="BC4" t="s">
        <v>590</v>
      </c>
      <c r="BD4" t="s">
        <v>590</v>
      </c>
      <c r="BF4">
        <f t="shared" ref="BF4:BF35" si="0">(B5/10^6)/(G5/10^12)</f>
        <v>5.3206259893244985</v>
      </c>
      <c r="BG4">
        <f t="shared" ref="BG4:BG35" si="1">(C5/10^6)/(H5/10^12)</f>
        <v>6.5737924939078614</v>
      </c>
      <c r="BH4">
        <f t="shared" ref="BH4:BH35" si="2">(D5/10^6)/(I5/10^12)</f>
        <v>13.073886200010886</v>
      </c>
      <c r="BI4">
        <f t="shared" ref="BI4:BI35" si="3">(E5/10^6)/(J5/10^12)</f>
        <v>5.2537828833606124</v>
      </c>
      <c r="BJ4">
        <f t="shared" ref="BJ4:BJ35" si="4">(F5/10^6)/(K5/10^12)</f>
        <v>3.3003669921198511</v>
      </c>
    </row>
    <row r="5" spans="1:67" x14ac:dyDescent="0.3">
      <c r="A5" t="s">
        <v>4</v>
      </c>
      <c r="B5">
        <v>2890696.1</v>
      </c>
      <c r="C5">
        <v>2359594.8861625651</v>
      </c>
      <c r="D5">
        <v>780726.30200000003</v>
      </c>
      <c r="E5">
        <v>232781.16</v>
      </c>
      <c r="F5">
        <v>120581.961</v>
      </c>
      <c r="G5">
        <f>VLOOKUP(G$3,GDPdata!$A$1:$BG$265,MATCH(Top5Analysis!$A5,GDPdata!$A$1:$BG$1,0),FALSE)</f>
        <v>543300000000</v>
      </c>
      <c r="H5">
        <f>VLOOKUP(H$3,GDPdata!$A$1:$BG$265,MATCH(Top5Analysis!$A5,GDPdata!$A$1:$BG$1,0),FALSE)</f>
        <v>358939666615.46973</v>
      </c>
      <c r="I5">
        <f>VLOOKUP(I$3,GDPdata!$A$1:$BG$265,MATCH(Top5Analysis!$A5,GDPdata!$A$1:$BG$1,0),FALSE)</f>
        <v>59716467625.314804</v>
      </c>
      <c r="J5">
        <f>VLOOKUP(J$3,GDPdata!$A$1:$BG$265,MATCH(Top5Analysis!$A5,GDPdata!$A$1:$BG$1,0),FALSE)</f>
        <v>44307342950.400002</v>
      </c>
      <c r="K5">
        <f>VLOOKUP(K$3,GDPdata!$A$1:$BG$265,MATCH(Top5Analysis!$A5,GDPdata!$A$1:$BG$1,0),FALSE)</f>
        <v>36535925031.340012</v>
      </c>
      <c r="L5">
        <f>G5/VLOOKUP(G$3,POPdata!$A$4:$BI$268,MATCH(Top5Analysis!$A5,POPdata!$A$4:$BI$4,0),FALSE)</f>
        <v>3007.1234453786165</v>
      </c>
      <c r="M5">
        <f>H5/VLOOKUP(H$3,POPdata!$A$4:$BI$268,MATCH(Top5Analysis!$A5,POPdata!$A$4:$BI$4,0),FALSE)</f>
        <v>876.5348323553286</v>
      </c>
      <c r="N5">
        <f>I5/VLOOKUP(I$3,POPdata!$A$4:$BI$268,MATCH(Top5Analysis!$A5,POPdata!$A$4:$BI$4,0),FALSE)</f>
        <v>89.520541510358441</v>
      </c>
      <c r="O5">
        <f>J5/VLOOKUP(J$3,POPdata!$A$4:$BI$268,MATCH(Top5Analysis!$A5,POPdata!$A$4:$BI$4,0),FALSE)</f>
        <v>478.99534016286947</v>
      </c>
      <c r="P5">
        <f>K5/VLOOKUP(K$3,POPdata!$A$4:$BI$268,MATCH(Top5Analysis!$A5,POPdata!$A$4:$BI$4,0),FALSE)</f>
        <v>81.284763749674411</v>
      </c>
      <c r="BF5">
        <f t="shared" si="0"/>
        <v>5.1136259666252437</v>
      </c>
      <c r="BG5">
        <f t="shared" si="1"/>
        <v>6.2589844090679136</v>
      </c>
      <c r="BH5">
        <f t="shared" si="2"/>
        <v>11.028793080662178</v>
      </c>
      <c r="BI5">
        <f t="shared" si="3"/>
        <v>5.2910742411432032</v>
      </c>
      <c r="BJ5">
        <f t="shared" si="4"/>
        <v>3.3687737565666191</v>
      </c>
      <c r="BK5" s="8">
        <f>(BF5-BF4)/BF4</f>
        <v>-3.8905200838132072E-2</v>
      </c>
      <c r="BL5" s="8">
        <f t="shared" ref="BL5:BO5" si="5">(BG5-BG4)/BG4</f>
        <v>-4.7888351378856296E-2</v>
      </c>
      <c r="BM5" s="8">
        <f t="shared" si="5"/>
        <v>-0.15642580087220015</v>
      </c>
      <c r="BN5" s="8">
        <f t="shared" si="5"/>
        <v>7.0980013088658925E-3</v>
      </c>
      <c r="BO5" s="8">
        <f t="shared" si="5"/>
        <v>2.0727017513537151E-2</v>
      </c>
    </row>
    <row r="6" spans="1:67" x14ac:dyDescent="0.3">
      <c r="A6" t="s">
        <v>5</v>
      </c>
      <c r="B6">
        <v>2880505.5070000002</v>
      </c>
      <c r="C6">
        <v>2445945.664488059</v>
      </c>
      <c r="D6">
        <v>552066.85</v>
      </c>
      <c r="E6">
        <v>283118.06900000002</v>
      </c>
      <c r="F6">
        <v>130402.18700000001</v>
      </c>
      <c r="G6">
        <f>VLOOKUP(G$3,GDPdata!$A$1:$BG$265,MATCH(Top5Analysis!$A6,GDPdata!$A$1:$BG$1,0),FALSE)</f>
        <v>563300000000</v>
      </c>
      <c r="H6">
        <f>VLOOKUP(H$3,GDPdata!$A$1:$BG$265,MATCH(Top5Analysis!$A6,GDPdata!$A$1:$BG$1,0),FALSE)</f>
        <v>390789544218.13434</v>
      </c>
      <c r="I6">
        <f>VLOOKUP(I$3,GDPdata!$A$1:$BG$265,MATCH(Top5Analysis!$A6,GDPdata!$A$1:$BG$1,0),FALSE)</f>
        <v>50056868957.673241</v>
      </c>
      <c r="J6">
        <f>VLOOKUP(J$3,GDPdata!$A$1:$BG$265,MATCH(Top5Analysis!$A6,GDPdata!$A$1:$BG$1,0),FALSE)</f>
        <v>53508617739.377777</v>
      </c>
      <c r="K6">
        <f>VLOOKUP(K$3,GDPdata!$A$1:$BG$265,MATCH(Top5Analysis!$A6,GDPdata!$A$1:$BG$1,0),FALSE)</f>
        <v>38709096075.630524</v>
      </c>
      <c r="L6">
        <f>G6/VLOOKUP(G$3,POPdata!$A$4:$BI$268,MATCH(Top5Analysis!$A6,POPdata!$A$4:$BI$4,0),FALSE)</f>
        <v>3066.5628691661541</v>
      </c>
      <c r="M6">
        <f>H6/VLOOKUP(H$3,POPdata!$A$4:$BI$268,MATCH(Top5Analysis!$A6,POPdata!$A$4:$BI$4,0),FALSE)</f>
        <v>946.20560557303077</v>
      </c>
      <c r="N6">
        <f>I6/VLOOKUP(I$3,POPdata!$A$4:$BI$268,MATCH(Top5Analysis!$A6,POPdata!$A$4:$BI$4,0),FALSE)</f>
        <v>75.805837925996457</v>
      </c>
      <c r="O6">
        <f>J6/VLOOKUP(J$3,POPdata!$A$4:$BI$268,MATCH(Top5Analysis!$A6,POPdata!$A$4:$BI$4,0),FALSE)</f>
        <v>563.58675983882722</v>
      </c>
      <c r="P6">
        <f>K6/VLOOKUP(K$3,POPdata!$A$4:$BI$268,MATCH(Top5Analysis!$A6,POPdata!$A$4:$BI$4,0),FALSE)</f>
        <v>84.426436928229734</v>
      </c>
      <c r="Q6">
        <f t="shared" ref="Q6:Q37" si="6">B6-B5</f>
        <v>-10190.592999999877</v>
      </c>
      <c r="R6">
        <f t="shared" ref="R6:R37" si="7">C6-C5</f>
        <v>86350.778325493913</v>
      </c>
      <c r="S6">
        <f t="shared" ref="S6:S37" si="8">D6-D5</f>
        <v>-228659.45200000005</v>
      </c>
      <c r="T6">
        <f t="shared" ref="T6:T37" si="9">E6-E5</f>
        <v>50336.909000000014</v>
      </c>
      <c r="U6">
        <f t="shared" ref="U6:U37" si="10">F6-F5</f>
        <v>9820.2260000000097</v>
      </c>
      <c r="V6">
        <f t="shared" ref="V6:V37" si="11">G6-G5</f>
        <v>20000000000</v>
      </c>
      <c r="W6">
        <f t="shared" ref="W6:W37" si="12">H6-H5</f>
        <v>31849877602.664612</v>
      </c>
      <c r="X6">
        <f t="shared" ref="X6:X37" si="13">I6-I5</f>
        <v>-9659598667.6415634</v>
      </c>
      <c r="Y6">
        <f t="shared" ref="Y6:Y37" si="14">J6-J5</f>
        <v>9201274788.9777756</v>
      </c>
      <c r="Z6">
        <f t="shared" ref="Z6:Z37" si="15">K6-K5</f>
        <v>2173171044.2905121</v>
      </c>
      <c r="AA6">
        <f t="shared" ref="AA6:AE6" si="16">L6-L5</f>
        <v>59.439423787537635</v>
      </c>
      <c r="AB6">
        <f t="shared" si="16"/>
        <v>69.670773217702163</v>
      </c>
      <c r="AC6">
        <f t="shared" si="16"/>
        <v>-13.714703584361985</v>
      </c>
      <c r="AD6">
        <f t="shared" si="16"/>
        <v>84.591419675957752</v>
      </c>
      <c r="AE6">
        <f t="shared" si="16"/>
        <v>3.1416731785553225</v>
      </c>
      <c r="AF6" s="2">
        <f>Q6/B5</f>
        <v>-3.5253076240009721E-3</v>
      </c>
      <c r="AG6" s="2">
        <f t="shared" ref="AG6:AG37" si="17">R6/C5</f>
        <v>3.6595594791242803E-2</v>
      </c>
      <c r="AH6" s="2">
        <f t="shared" ref="AH6:AH37" si="18">S6/D5</f>
        <v>-0.2928804261035387</v>
      </c>
      <c r="AI6" s="2">
        <f t="shared" ref="AI6:AI37" si="19">T6/E5</f>
        <v>0.21624133585381228</v>
      </c>
      <c r="AJ6" s="2">
        <f t="shared" ref="AJ6:AJ37" si="20">U6/F5</f>
        <v>8.1440257884013101E-2</v>
      </c>
      <c r="AK6" s="2">
        <f t="shared" ref="AK6:AK37" si="21">V6/G5</f>
        <v>3.6812074360390211E-2</v>
      </c>
      <c r="AL6" s="2">
        <f t="shared" ref="AL6:AL37" si="22">W6/H5</f>
        <v>8.8733234481953277E-2</v>
      </c>
      <c r="AM6" s="2">
        <f t="shared" ref="AM6:AM37" si="23">X6/I5</f>
        <v>-0.16175770355758115</v>
      </c>
      <c r="AN6" s="2">
        <f t="shared" ref="AN6:AN37" si="24">Y6/J5</f>
        <v>0.20766929759877889</v>
      </c>
      <c r="AO6" s="2">
        <f t="shared" ref="AO6:AO37" si="25">Z6/K5</f>
        <v>5.9480389299748013E-2</v>
      </c>
      <c r="AP6" s="2">
        <f t="shared" ref="AP6:AT6" si="26">AA6/L5</f>
        <v>1.9766206764436245E-2</v>
      </c>
      <c r="AQ6" s="2">
        <f t="shared" si="26"/>
        <v>7.9484317845635949E-2</v>
      </c>
      <c r="AR6" s="2">
        <f t="shared" si="26"/>
        <v>-0.15320174959816404</v>
      </c>
      <c r="AS6" s="2">
        <f t="shared" si="26"/>
        <v>0.17660175910520282</v>
      </c>
      <c r="AT6" s="2">
        <f t="shared" si="26"/>
        <v>3.8650209874884538E-2</v>
      </c>
      <c r="AU6" s="3" t="e">
        <f>IF(Q6&gt;0,Q6,NA())</f>
        <v>#N/A</v>
      </c>
      <c r="AV6" s="3">
        <f t="shared" ref="AV6:AY6" si="27">IF(R6&gt;0,R6,NA())</f>
        <v>86350.778325493913</v>
      </c>
      <c r="AW6" s="3" t="e">
        <f t="shared" si="27"/>
        <v>#N/A</v>
      </c>
      <c r="AX6" s="3">
        <f t="shared" si="27"/>
        <v>50336.909000000014</v>
      </c>
      <c r="AY6" s="3">
        <f t="shared" si="27"/>
        <v>9820.2260000000097</v>
      </c>
      <c r="AZ6" s="3">
        <f>IF(Q6&lt;0,Q6,NA())</f>
        <v>-10190.592999999877</v>
      </c>
      <c r="BA6" s="3" t="e">
        <f t="shared" ref="BA6:BD6" si="28">IF(R6&lt;0,R6,NA())</f>
        <v>#N/A</v>
      </c>
      <c r="BB6" s="3">
        <f t="shared" si="28"/>
        <v>-228659.45200000005</v>
      </c>
      <c r="BC6" s="3" t="e">
        <f t="shared" si="28"/>
        <v>#N/A</v>
      </c>
      <c r="BD6" s="3" t="e">
        <f t="shared" si="28"/>
        <v>#N/A</v>
      </c>
      <c r="BF6">
        <f t="shared" si="0"/>
        <v>4.9367176879854568</v>
      </c>
      <c r="BG6">
        <f t="shared" si="1"/>
        <v>6.0604503413885569</v>
      </c>
      <c r="BH6">
        <f t="shared" si="2"/>
        <v>9.3277908930665987</v>
      </c>
      <c r="BI6">
        <f t="shared" si="3"/>
        <v>4.8288220901400747</v>
      </c>
      <c r="BJ6">
        <f t="shared" si="4"/>
        <v>3.448820061706154</v>
      </c>
      <c r="BK6" s="8">
        <f t="shared" ref="BK6:BK58" si="29">(BF6-BF5)/BF5</f>
        <v>-3.4595467051051862E-2</v>
      </c>
      <c r="BL6" s="8">
        <f t="shared" ref="BL6:BL58" si="30">(BG6-BG5)/BG5</f>
        <v>-3.1719853366581945E-2</v>
      </c>
      <c r="BM6" s="8">
        <f t="shared" ref="BM6:BM58" si="31">(BH6-BH5)/BH5</f>
        <v>-0.15423284988255936</v>
      </c>
      <c r="BN6" s="8">
        <f t="shared" ref="BN6:BN58" si="32">(BI6-BI5)/BI5</f>
        <v>-8.7364518042229014E-2</v>
      </c>
      <c r="BO6" s="8">
        <f t="shared" ref="BO6:BO58" si="33">(BJ6-BJ5)/BJ5</f>
        <v>2.3761258821107731E-2</v>
      </c>
    </row>
    <row r="7" spans="1:67" x14ac:dyDescent="0.3">
      <c r="A7" t="s">
        <v>6</v>
      </c>
      <c r="B7">
        <v>2987207.8730000001</v>
      </c>
      <c r="C7">
        <v>2587255.9107004376</v>
      </c>
      <c r="D7">
        <v>440359.02899999998</v>
      </c>
      <c r="E7">
        <v>293220.65399999998</v>
      </c>
      <c r="F7">
        <v>143467.70800000001</v>
      </c>
      <c r="G7">
        <f>VLOOKUP(G$3,GDPdata!$A$1:$BG$265,MATCH(Top5Analysis!$A7,GDPdata!$A$1:$BG$1,0),FALSE)</f>
        <v>605100000000</v>
      </c>
      <c r="H7">
        <f>VLOOKUP(H$3,GDPdata!$A$1:$BG$265,MATCH(Top5Analysis!$A7,GDPdata!$A$1:$BG$1,0),FALSE)</f>
        <v>426908194104.21094</v>
      </c>
      <c r="I7">
        <f>VLOOKUP(I$3,GDPdata!$A$1:$BG$265,MATCH(Top5Analysis!$A7,GDPdata!$A$1:$BG$1,0),FALSE)</f>
        <v>47209359005.605644</v>
      </c>
      <c r="J7">
        <f>VLOOKUP(J$3,GDPdata!$A$1:$BG$265,MATCH(Top5Analysis!$A7,GDPdata!$A$1:$BG$1,0),FALSE)</f>
        <v>60723018683.73333</v>
      </c>
      <c r="K7">
        <f>VLOOKUP(K$3,GDPdata!$A$1:$BG$265,MATCH(Top5Analysis!$A7,GDPdata!$A$1:$BG$1,0),FALSE)</f>
        <v>41599070242.309372</v>
      </c>
      <c r="L7">
        <f>G7/VLOOKUP(G$3,POPdata!$A$4:$BI$268,MATCH(Top5Analysis!$A7,POPdata!$A$4:$BI$4,0),FALSE)</f>
        <v>3243.8430775498828</v>
      </c>
      <c r="M7">
        <f>H7/VLOOKUP(H$3,POPdata!$A$4:$BI$268,MATCH(Top5Analysis!$A7,POPdata!$A$4:$BI$4,0),FALSE)</f>
        <v>1024.5699029284153</v>
      </c>
      <c r="N7">
        <f>I7/VLOOKUP(I$3,POPdata!$A$4:$BI$268,MATCH(Top5Analysis!$A7,POPdata!$A$4:$BI$4,0),FALSE)</f>
        <v>70.909411667100713</v>
      </c>
      <c r="O7">
        <f>J7/VLOOKUP(J$3,POPdata!$A$4:$BI$268,MATCH(Top5Analysis!$A7,POPdata!$A$4:$BI$4,0),FALSE)</f>
        <v>633.64031517377634</v>
      </c>
      <c r="P7">
        <f>K7/VLOOKUP(K$3,POPdata!$A$4:$BI$268,MATCH(Top5Analysis!$A7,POPdata!$A$4:$BI$4,0),FALSE)</f>
        <v>88.914918596047656</v>
      </c>
      <c r="Q7">
        <f t="shared" si="6"/>
        <v>106702.36599999992</v>
      </c>
      <c r="R7">
        <f t="shared" si="7"/>
        <v>141310.24621237861</v>
      </c>
      <c r="S7">
        <f t="shared" si="8"/>
        <v>-111707.821</v>
      </c>
      <c r="T7">
        <f t="shared" si="9"/>
        <v>10102.584999999963</v>
      </c>
      <c r="U7">
        <f t="shared" si="10"/>
        <v>13065.521000000008</v>
      </c>
      <c r="V7">
        <f t="shared" si="11"/>
        <v>41800000000</v>
      </c>
      <c r="W7">
        <f t="shared" si="12"/>
        <v>36118649886.076599</v>
      </c>
      <c r="X7">
        <f t="shared" si="13"/>
        <v>-2847509952.0675964</v>
      </c>
      <c r="Y7">
        <f t="shared" si="14"/>
        <v>7214400944.3555527</v>
      </c>
      <c r="Z7">
        <f t="shared" si="15"/>
        <v>2889974166.6788483</v>
      </c>
      <c r="AA7">
        <f t="shared" ref="AA7:AA59" si="34">L7-L6</f>
        <v>177.28020838372868</v>
      </c>
      <c r="AB7">
        <f t="shared" ref="AB7:AB59" si="35">M7-M6</f>
        <v>78.364297355384565</v>
      </c>
      <c r="AC7">
        <f t="shared" ref="AC7:AC59" si="36">N7-N6</f>
        <v>-4.8964262588957439</v>
      </c>
      <c r="AD7">
        <f t="shared" ref="AD7:AD59" si="37">O7-O6</f>
        <v>70.053555334949124</v>
      </c>
      <c r="AE7">
        <f t="shared" ref="AE7:AE59" si="38">P7-P6</f>
        <v>4.488481667817922</v>
      </c>
      <c r="AF7" s="2">
        <f t="shared" ref="AF7:AF37" si="39">Q7/B6</f>
        <v>3.7042930742780873E-2</v>
      </c>
      <c r="AG7" s="2">
        <f t="shared" si="17"/>
        <v>5.7773256480721992E-2</v>
      </c>
      <c r="AH7" s="2">
        <f t="shared" si="18"/>
        <v>-0.20234473596811692</v>
      </c>
      <c r="AI7" s="2">
        <f t="shared" si="19"/>
        <v>3.5683292965663603E-2</v>
      </c>
      <c r="AJ7" s="2">
        <f t="shared" si="20"/>
        <v>0.10019403278872928</v>
      </c>
      <c r="AK7" s="2">
        <f t="shared" si="21"/>
        <v>7.420557429433694E-2</v>
      </c>
      <c r="AL7" s="2">
        <f t="shared" si="22"/>
        <v>9.2424811309474483E-2</v>
      </c>
      <c r="AM7" s="2">
        <f t="shared" si="23"/>
        <v>-5.688549866104041E-2</v>
      </c>
      <c r="AN7" s="2">
        <f t="shared" si="24"/>
        <v>0.13482689796799532</v>
      </c>
      <c r="AO7" s="2">
        <f t="shared" si="25"/>
        <v>7.4658787201653198E-2</v>
      </c>
      <c r="AP7" s="2">
        <f t="shared" ref="AP7:AP59" si="40">AA7/L6</f>
        <v>5.7810720323478615E-2</v>
      </c>
      <c r="AQ7" s="2">
        <f t="shared" ref="AQ7:AQ59" si="41">AB7/M6</f>
        <v>8.2819523467023246E-2</v>
      </c>
      <c r="AR7" s="2">
        <f t="shared" ref="AR7:AR59" si="42">AC7/N6</f>
        <v>-6.4591677802912181E-2</v>
      </c>
      <c r="AS7" s="2">
        <f t="shared" ref="AS7:AS59" si="43">AD7/O6</f>
        <v>0.12429950511077091</v>
      </c>
      <c r="AT7" s="2">
        <f t="shared" ref="AT7:AT59" si="44">AE7/P6</f>
        <v>5.3164409527711634E-2</v>
      </c>
      <c r="AU7" s="3">
        <f t="shared" ref="AU7:AU59" si="45">IF(Q7&gt;0,Q7,NA())</f>
        <v>106702.36599999992</v>
      </c>
      <c r="AV7" s="3">
        <f t="shared" ref="AV7:AV59" si="46">IF(R7&gt;0,R7,NA())</f>
        <v>141310.24621237861</v>
      </c>
      <c r="AW7" s="3" t="e">
        <f t="shared" ref="AW7:AW59" si="47">IF(S7&gt;0,S7,NA())</f>
        <v>#N/A</v>
      </c>
      <c r="AX7" s="3">
        <f t="shared" ref="AX7:AX59" si="48">IF(T7&gt;0,T7,NA())</f>
        <v>10102.584999999963</v>
      </c>
      <c r="AY7" s="3">
        <f t="shared" ref="AY7:AY59" si="49">IF(U7&gt;0,U7,NA())</f>
        <v>13065.521000000008</v>
      </c>
      <c r="AZ7" s="3" t="e">
        <f t="shared" ref="AZ7:AZ59" si="50">IF(Q7&lt;0,Q7,NA())</f>
        <v>#N/A</v>
      </c>
      <c r="BA7" s="3" t="e">
        <f t="shared" ref="BA7:BA59" si="51">IF(R7&lt;0,R7,NA())</f>
        <v>#N/A</v>
      </c>
      <c r="BB7" s="3">
        <f t="shared" ref="BB7:BB59" si="52">IF(S7&lt;0,S7,NA())</f>
        <v>-111707.821</v>
      </c>
      <c r="BC7" s="3" t="e">
        <f t="shared" ref="BC7:BC59" si="53">IF(T7&lt;0,T7,NA())</f>
        <v>#N/A</v>
      </c>
      <c r="BD7" s="3" t="e">
        <f t="shared" ref="BD7:BD59" si="54">IF(U7&lt;0,U7,NA())</f>
        <v>#N/A</v>
      </c>
      <c r="BF7">
        <f t="shared" si="0"/>
        <v>4.8844830472909493</v>
      </c>
      <c r="BG7">
        <f t="shared" si="1"/>
        <v>5.8764157463578632</v>
      </c>
      <c r="BH7">
        <f t="shared" si="2"/>
        <v>8.6121722695890437</v>
      </c>
      <c r="BI7">
        <f t="shared" si="3"/>
        <v>4.6795871283043455</v>
      </c>
      <c r="BJ7">
        <f t="shared" si="4"/>
        <v>3.2251270532754543</v>
      </c>
      <c r="BK7" s="8">
        <f t="shared" si="29"/>
        <v>-1.0580844195654852E-2</v>
      </c>
      <c r="BL7" s="8">
        <f t="shared" si="30"/>
        <v>-3.0366488406623596E-2</v>
      </c>
      <c r="BM7" s="8">
        <f t="shared" si="31"/>
        <v>-7.6718982198612368E-2</v>
      </c>
      <c r="BN7" s="8">
        <f t="shared" si="32"/>
        <v>-3.0905044553298119E-2</v>
      </c>
      <c r="BO7" s="8">
        <f t="shared" si="33"/>
        <v>-6.4860736260052149E-2</v>
      </c>
    </row>
    <row r="8" spans="1:67" x14ac:dyDescent="0.3">
      <c r="A8" t="s">
        <v>7</v>
      </c>
      <c r="B8">
        <v>3119230.8739999998</v>
      </c>
      <c r="C8">
        <v>2763661.2575785844</v>
      </c>
      <c r="D8">
        <v>436695.696</v>
      </c>
      <c r="E8">
        <v>325222.56300000002</v>
      </c>
      <c r="F8">
        <v>154083.67300000001</v>
      </c>
      <c r="G8">
        <f>VLOOKUP(G$3,GDPdata!$A$1:$BG$265,MATCH(Top5Analysis!$A8,GDPdata!$A$1:$BG$1,0),FALSE)</f>
        <v>638600000000</v>
      </c>
      <c r="H8">
        <f>VLOOKUP(H$3,GDPdata!$A$1:$BG$265,MATCH(Top5Analysis!$A8,GDPdata!$A$1:$BG$1,0),FALSE)</f>
        <v>470297095519.74268</v>
      </c>
      <c r="I8">
        <f>VLOOKUP(I$3,GDPdata!$A$1:$BG$265,MATCH(Top5Analysis!$A8,GDPdata!$A$1:$BG$1,0),FALSE)</f>
        <v>50706799902.510345</v>
      </c>
      <c r="J8">
        <f>VLOOKUP(J$3,GDPdata!$A$1:$BG$265,MATCH(Top5Analysis!$A8,GDPdata!$A$1:$BG$1,0),FALSE)</f>
        <v>69498131797.333328</v>
      </c>
      <c r="K8">
        <f>VLOOKUP(K$3,GDPdata!$A$1:$BG$265,MATCH(Top5Analysis!$A8,GDPdata!$A$1:$BG$1,0),FALSE)</f>
        <v>47776000900.030243</v>
      </c>
      <c r="L8">
        <f>G8/VLOOKUP(G$3,POPdata!$A$4:$BI$268,MATCH(Top5Analysis!$A8,POPdata!$A$4:$BI$4,0),FALSE)</f>
        <v>3374.5151710508239</v>
      </c>
      <c r="M8">
        <f>H8/VLOOKUP(H$3,POPdata!$A$4:$BI$268,MATCH(Top5Analysis!$A8,POPdata!$A$4:$BI$4,0),FALSE)</f>
        <v>1118.7074183881964</v>
      </c>
      <c r="N8">
        <f>I8/VLOOKUP(I$3,POPdata!$A$4:$BI$268,MATCH(Top5Analysis!$A8,POPdata!$A$4:$BI$4,0),FALSE)</f>
        <v>74.313643448614457</v>
      </c>
      <c r="O8">
        <f>J8/VLOOKUP(J$3,POPdata!$A$4:$BI$268,MATCH(Top5Analysis!$A8,POPdata!$A$4:$BI$4,0),FALSE)</f>
        <v>717.86691523089416</v>
      </c>
      <c r="P8">
        <f>K8/VLOOKUP(K$3,POPdata!$A$4:$BI$268,MATCH(Top5Analysis!$A8,POPdata!$A$4:$BI$4,0),FALSE)</f>
        <v>100.0485917087333</v>
      </c>
      <c r="Q8">
        <f t="shared" si="6"/>
        <v>132023.0009999997</v>
      </c>
      <c r="R8">
        <f t="shared" si="7"/>
        <v>176405.34687814675</v>
      </c>
      <c r="S8">
        <f t="shared" si="8"/>
        <v>-3663.3329999999842</v>
      </c>
      <c r="T8">
        <f t="shared" si="9"/>
        <v>32001.909000000043</v>
      </c>
      <c r="U8">
        <f t="shared" si="10"/>
        <v>10615.964999999997</v>
      </c>
      <c r="V8">
        <f t="shared" si="11"/>
        <v>33500000000</v>
      </c>
      <c r="W8">
        <f t="shared" si="12"/>
        <v>43388901415.531738</v>
      </c>
      <c r="X8">
        <f t="shared" si="13"/>
        <v>3497440896.9047012</v>
      </c>
      <c r="Y8">
        <f t="shared" si="14"/>
        <v>8775113113.5999985</v>
      </c>
      <c r="Z8">
        <f t="shared" si="15"/>
        <v>6176930657.720871</v>
      </c>
      <c r="AA8">
        <f t="shared" si="34"/>
        <v>130.67209350094117</v>
      </c>
      <c r="AB8">
        <f t="shared" si="35"/>
        <v>94.137515459781071</v>
      </c>
      <c r="AC8">
        <f t="shared" si="36"/>
        <v>3.4042317815137437</v>
      </c>
      <c r="AD8">
        <f t="shared" si="37"/>
        <v>84.226600057117821</v>
      </c>
      <c r="AE8">
        <f t="shared" si="38"/>
        <v>11.133673112685642</v>
      </c>
      <c r="AF8" s="2">
        <f t="shared" si="39"/>
        <v>4.4196121131473629E-2</v>
      </c>
      <c r="AG8" s="2">
        <f t="shared" si="17"/>
        <v>6.8182411391376138E-2</v>
      </c>
      <c r="AH8" s="2">
        <f t="shared" si="18"/>
        <v>-8.3189687476579125E-3</v>
      </c>
      <c r="AI8" s="2">
        <f t="shared" si="19"/>
        <v>0.109139341187064</v>
      </c>
      <c r="AJ8" s="2">
        <f t="shared" si="20"/>
        <v>7.3995501482465975E-2</v>
      </c>
      <c r="AK8" s="2">
        <f t="shared" si="21"/>
        <v>5.5362749958684516E-2</v>
      </c>
      <c r="AL8" s="2">
        <f t="shared" si="22"/>
        <v>0.10163520404328487</v>
      </c>
      <c r="AM8" s="2">
        <f t="shared" si="23"/>
        <v>7.4083634486319008E-2</v>
      </c>
      <c r="AN8" s="2">
        <f t="shared" si="24"/>
        <v>0.14451048883626569</v>
      </c>
      <c r="AO8" s="2">
        <f t="shared" si="25"/>
        <v>0.14848722872268597</v>
      </c>
      <c r="AP8" s="2">
        <f t="shared" si="40"/>
        <v>4.0283111845114135E-2</v>
      </c>
      <c r="AQ8" s="2">
        <f t="shared" si="41"/>
        <v>9.1880031992661676E-2</v>
      </c>
      <c r="AR8" s="2">
        <f t="shared" si="42"/>
        <v>4.800817975328342E-2</v>
      </c>
      <c r="AS8" s="2">
        <f t="shared" si="43"/>
        <v>0.13292493870756725</v>
      </c>
      <c r="AT8" s="2">
        <f t="shared" si="44"/>
        <v>0.12521715465171154</v>
      </c>
      <c r="AU8" s="3">
        <f t="shared" si="45"/>
        <v>132023.0009999997</v>
      </c>
      <c r="AV8" s="3">
        <f t="shared" si="46"/>
        <v>176405.34687814675</v>
      </c>
      <c r="AW8" s="3" t="e">
        <f t="shared" si="47"/>
        <v>#N/A</v>
      </c>
      <c r="AX8" s="3">
        <f t="shared" si="48"/>
        <v>32001.909000000043</v>
      </c>
      <c r="AY8" s="3">
        <f t="shared" si="49"/>
        <v>10615.964999999997</v>
      </c>
      <c r="AZ8" s="3" t="e">
        <f t="shared" si="50"/>
        <v>#N/A</v>
      </c>
      <c r="BA8" s="3" t="e">
        <f t="shared" si="51"/>
        <v>#N/A</v>
      </c>
      <c r="BB8" s="3">
        <f t="shared" si="52"/>
        <v>-3663.3329999999842</v>
      </c>
      <c r="BC8" s="3" t="e">
        <f t="shared" si="53"/>
        <v>#N/A</v>
      </c>
      <c r="BD8" s="3" t="e">
        <f t="shared" si="54"/>
        <v>#N/A</v>
      </c>
      <c r="BF8">
        <f t="shared" si="0"/>
        <v>4.7477330212890054</v>
      </c>
      <c r="BG8">
        <f t="shared" si="1"/>
        <v>5.5249485830641065</v>
      </c>
      <c r="BH8">
        <f t="shared" si="2"/>
        <v>7.3176213653309752</v>
      </c>
      <c r="BI8">
        <f t="shared" si="3"/>
        <v>4.39538466465405</v>
      </c>
      <c r="BJ8">
        <f t="shared" si="4"/>
        <v>2.7033222153722121</v>
      </c>
      <c r="BK8" s="8">
        <f t="shared" si="29"/>
        <v>-2.7996826824445358E-2</v>
      </c>
      <c r="BL8" s="8">
        <f t="shared" si="30"/>
        <v>-5.9809785158851658E-2</v>
      </c>
      <c r="BM8" s="8">
        <f t="shared" si="31"/>
        <v>-0.15031642003137055</v>
      </c>
      <c r="BN8" s="8">
        <f t="shared" si="32"/>
        <v>-6.0732379985256664E-2</v>
      </c>
      <c r="BO8" s="8">
        <f t="shared" si="33"/>
        <v>-0.16179357565876198</v>
      </c>
    </row>
    <row r="9" spans="1:67" x14ac:dyDescent="0.3">
      <c r="A9" t="s">
        <v>8</v>
      </c>
      <c r="B9">
        <v>3255995.3059999999</v>
      </c>
      <c r="C9">
        <v>2879590.411154354</v>
      </c>
      <c r="D9">
        <v>436923.05</v>
      </c>
      <c r="E9">
        <v>359318.32900000003</v>
      </c>
      <c r="F9">
        <v>150647.69399999999</v>
      </c>
      <c r="G9">
        <f>VLOOKUP(G$3,GDPdata!$A$1:$BG$265,MATCH(Top5Analysis!$A9,GDPdata!$A$1:$BG$1,0),FALSE)</f>
        <v>685800000000</v>
      </c>
      <c r="H9">
        <f>VLOOKUP(H$3,GDPdata!$A$1:$BG$265,MATCH(Top5Analysis!$A9,GDPdata!$A$1:$BG$1,0),FALSE)</f>
        <v>521197684985.03363</v>
      </c>
      <c r="I9">
        <f>VLOOKUP(I$3,GDPdata!$A$1:$BG$265,MATCH(Top5Analysis!$A9,GDPdata!$A$1:$BG$1,0),FALSE)</f>
        <v>59708343488.504341</v>
      </c>
      <c r="J9">
        <f>VLOOKUP(J$3,GDPdata!$A$1:$BG$265,MATCH(Top5Analysis!$A9,GDPdata!$A$1:$BG$1,0),FALSE)</f>
        <v>81749006381.511108</v>
      </c>
      <c r="K9">
        <f>VLOOKUP(K$3,GDPdata!$A$1:$BG$265,MATCH(Top5Analysis!$A9,GDPdata!$A$1:$BG$1,0),FALSE)</f>
        <v>55726873083.55426</v>
      </c>
      <c r="L9">
        <f>G9/VLOOKUP(G$3,POPdata!$A$4:$BI$268,MATCH(Top5Analysis!$A9,POPdata!$A$4:$BI$4,0),FALSE)</f>
        <v>3573.9411847474321</v>
      </c>
      <c r="M9">
        <f>H9/VLOOKUP(H$3,POPdata!$A$4:$BI$268,MATCH(Top5Analysis!$A9,POPdata!$A$4:$BI$4,0),FALSE)</f>
        <v>1229.0199386569034</v>
      </c>
      <c r="N9">
        <f>I9/VLOOKUP(I$3,POPdata!$A$4:$BI$268,MATCH(Top5Analysis!$A9,POPdata!$A$4:$BI$4,0),FALSE)</f>
        <v>85.498555159631337</v>
      </c>
      <c r="O9">
        <f>J9/VLOOKUP(J$3,POPdata!$A$4:$BI$268,MATCH(Top5Analysis!$A9,POPdata!$A$4:$BI$4,0),FALSE)</f>
        <v>835.65725248411582</v>
      </c>
      <c r="P9">
        <f>K9/VLOOKUP(K$3,POPdata!$A$4:$BI$268,MATCH(Top5Analysis!$A9,POPdata!$A$4:$BI$4,0),FALSE)</f>
        <v>114.31516095901229</v>
      </c>
      <c r="Q9">
        <f t="shared" si="6"/>
        <v>136764.43200000003</v>
      </c>
      <c r="R9">
        <f t="shared" si="7"/>
        <v>115929.15357576963</v>
      </c>
      <c r="S9">
        <f t="shared" si="8"/>
        <v>227.35399999999208</v>
      </c>
      <c r="T9">
        <f t="shared" si="9"/>
        <v>34095.766000000003</v>
      </c>
      <c r="U9">
        <f t="shared" si="10"/>
        <v>-3435.9790000000212</v>
      </c>
      <c r="V9">
        <f t="shared" si="11"/>
        <v>47200000000</v>
      </c>
      <c r="W9">
        <f t="shared" si="12"/>
        <v>50900589465.290955</v>
      </c>
      <c r="X9">
        <f t="shared" si="13"/>
        <v>9001543585.9939957</v>
      </c>
      <c r="Y9">
        <f t="shared" si="14"/>
        <v>12250874584.17778</v>
      </c>
      <c r="Z9">
        <f t="shared" si="15"/>
        <v>7950872183.5240173</v>
      </c>
      <c r="AA9">
        <f t="shared" si="34"/>
        <v>199.42601369660815</v>
      </c>
      <c r="AB9">
        <f t="shared" si="35"/>
        <v>110.31252026870698</v>
      </c>
      <c r="AC9">
        <f t="shared" si="36"/>
        <v>11.184911711016881</v>
      </c>
      <c r="AD9">
        <f t="shared" si="37"/>
        <v>117.79033725322165</v>
      </c>
      <c r="AE9">
        <f t="shared" si="38"/>
        <v>14.266569250278991</v>
      </c>
      <c r="AF9" s="2">
        <f t="shared" si="39"/>
        <v>4.384556242373229E-2</v>
      </c>
      <c r="AG9" s="2">
        <f t="shared" si="17"/>
        <v>4.1947671140182489E-2</v>
      </c>
      <c r="AH9" s="2">
        <f t="shared" si="18"/>
        <v>5.2062340454116153E-4</v>
      </c>
      <c r="AI9" s="2">
        <f t="shared" si="19"/>
        <v>0.1048382550259897</v>
      </c>
      <c r="AJ9" s="2">
        <f t="shared" si="20"/>
        <v>-2.2299435969442533E-2</v>
      </c>
      <c r="AK9" s="2">
        <f t="shared" si="21"/>
        <v>7.3911681803946139E-2</v>
      </c>
      <c r="AL9" s="2">
        <f t="shared" si="22"/>
        <v>0.10823071192697636</v>
      </c>
      <c r="AM9" s="2">
        <f t="shared" si="23"/>
        <v>0.17752142914363553</v>
      </c>
      <c r="AN9" s="2">
        <f t="shared" si="24"/>
        <v>0.17627631516632872</v>
      </c>
      <c r="AO9" s="2">
        <f t="shared" si="25"/>
        <v>0.16641979307060387</v>
      </c>
      <c r="AP9" s="2">
        <f t="shared" si="40"/>
        <v>5.9097678803591479E-2</v>
      </c>
      <c r="AQ9" s="2">
        <f t="shared" si="41"/>
        <v>9.8607123234815311E-2</v>
      </c>
      <c r="AR9" s="2">
        <f t="shared" si="42"/>
        <v>0.15050953219311464</v>
      </c>
      <c r="AS9" s="2">
        <f t="shared" si="43"/>
        <v>0.16408380822974084</v>
      </c>
      <c r="AT9" s="2">
        <f t="shared" si="44"/>
        <v>0.14259640247423547</v>
      </c>
      <c r="AU9" s="3">
        <f t="shared" si="45"/>
        <v>136764.43200000003</v>
      </c>
      <c r="AV9" s="3">
        <f t="shared" si="46"/>
        <v>115929.15357576963</v>
      </c>
      <c r="AW9" s="3">
        <f t="shared" si="47"/>
        <v>227.35399999999208</v>
      </c>
      <c r="AX9" s="3">
        <f t="shared" si="48"/>
        <v>34095.766000000003</v>
      </c>
      <c r="AY9" s="3" t="e">
        <f t="shared" si="49"/>
        <v>#N/A</v>
      </c>
      <c r="AZ9" s="3" t="e">
        <f t="shared" si="50"/>
        <v>#N/A</v>
      </c>
      <c r="BA9" s="3" t="e">
        <f t="shared" si="51"/>
        <v>#N/A</v>
      </c>
      <c r="BB9" s="3" t="e">
        <f t="shared" si="52"/>
        <v>#N/A</v>
      </c>
      <c r="BC9" s="3" t="e">
        <f t="shared" si="53"/>
        <v>#N/A</v>
      </c>
      <c r="BD9" s="3">
        <f t="shared" si="54"/>
        <v>-3435.9790000000212</v>
      </c>
      <c r="BF9">
        <f t="shared" si="0"/>
        <v>4.5595301479091033</v>
      </c>
      <c r="BG9">
        <f t="shared" si="1"/>
        <v>5.2449886162459052</v>
      </c>
      <c r="BH9">
        <f t="shared" si="2"/>
        <v>6.7574980764671286</v>
      </c>
      <c r="BI9">
        <f t="shared" si="3"/>
        <v>4.2541908107566666</v>
      </c>
      <c r="BJ9">
        <f t="shared" si="4"/>
        <v>2.8245556074948772</v>
      </c>
      <c r="BK9" s="8">
        <f t="shared" si="29"/>
        <v>-3.9640576362654285E-2</v>
      </c>
      <c r="BL9" s="8">
        <f t="shared" si="30"/>
        <v>-5.0671958771956037E-2</v>
      </c>
      <c r="BM9" s="8">
        <f t="shared" si="31"/>
        <v>-7.6544448106808036E-2</v>
      </c>
      <c r="BN9" s="8">
        <f t="shared" si="32"/>
        <v>-3.2123207561970325E-2</v>
      </c>
      <c r="BO9" s="8">
        <f t="shared" si="33"/>
        <v>4.4846075481968728E-2</v>
      </c>
    </row>
    <row r="10" spans="1:67" x14ac:dyDescent="0.3">
      <c r="A10" t="s">
        <v>9</v>
      </c>
      <c r="B10">
        <v>3390922.571</v>
      </c>
      <c r="C10">
        <v>2977005.8082510256</v>
      </c>
      <c r="D10">
        <v>475972.93300000002</v>
      </c>
      <c r="E10">
        <v>386919.83799999999</v>
      </c>
      <c r="F10">
        <v>165972.087</v>
      </c>
      <c r="G10">
        <f>VLOOKUP(G$3,GDPdata!$A$1:$BG$265,MATCH(Top5Analysis!$A10,GDPdata!$A$1:$BG$1,0),FALSE)</f>
        <v>743700000000</v>
      </c>
      <c r="H10">
        <f>VLOOKUP(H$3,GDPdata!$A$1:$BG$265,MATCH(Top5Analysis!$A10,GDPdata!$A$1:$BG$1,0),FALSE)</f>
        <v>567590518505.60815</v>
      </c>
      <c r="I10">
        <f>VLOOKUP(I$3,GDPdata!$A$1:$BG$265,MATCH(Top5Analysis!$A10,GDPdata!$A$1:$BG$1,0),FALSE)</f>
        <v>70436266146.721909</v>
      </c>
      <c r="J10">
        <f>VLOOKUP(J$3,GDPdata!$A$1:$BG$265,MATCH(Top5Analysis!$A10,GDPdata!$A$1:$BG$1,0),FALSE)</f>
        <v>90950278257.777771</v>
      </c>
      <c r="K10">
        <f>VLOOKUP(K$3,GDPdata!$A$1:$BG$265,MATCH(Top5Analysis!$A10,GDPdata!$A$1:$BG$1,0),FALSE)</f>
        <v>58760424669.848183</v>
      </c>
      <c r="L10">
        <f>G10/VLOOKUP(G$3,POPdata!$A$4:$BI$268,MATCH(Top5Analysis!$A10,POPdata!$A$4:$BI$4,0),FALSE)</f>
        <v>3827.5271097203854</v>
      </c>
      <c r="M10">
        <f>H10/VLOOKUP(H$3,POPdata!$A$4:$BI$268,MATCH(Top5Analysis!$A10,POPdata!$A$4:$BI$4,0),FALSE)</f>
        <v>1327.4095760042626</v>
      </c>
      <c r="N10">
        <f>I10/VLOOKUP(I$3,POPdata!$A$4:$BI$268,MATCH(Top5Analysis!$A10,POPdata!$A$4:$BI$4,0),FALSE)</f>
        <v>98.486777752220632</v>
      </c>
      <c r="O10">
        <f>J10/VLOOKUP(J$3,POPdata!$A$4:$BI$268,MATCH(Top5Analysis!$A10,POPdata!$A$4:$BI$4,0),FALSE)</f>
        <v>919.77668818480197</v>
      </c>
      <c r="P10">
        <f>K10/VLOOKUP(K$3,POPdata!$A$4:$BI$268,MATCH(Top5Analysis!$A10,POPdata!$A$4:$BI$4,0),FALSE)</f>
        <v>118.06338245920969</v>
      </c>
      <c r="Q10">
        <f t="shared" si="6"/>
        <v>134927.26500000013</v>
      </c>
      <c r="R10">
        <f t="shared" si="7"/>
        <v>97415.39709667163</v>
      </c>
      <c r="S10">
        <f t="shared" si="8"/>
        <v>39049.883000000031</v>
      </c>
      <c r="T10">
        <f t="shared" si="9"/>
        <v>27601.508999999962</v>
      </c>
      <c r="U10">
        <f t="shared" si="10"/>
        <v>15324.393000000011</v>
      </c>
      <c r="V10">
        <f t="shared" si="11"/>
        <v>57900000000</v>
      </c>
      <c r="W10">
        <f t="shared" si="12"/>
        <v>46392833520.574524</v>
      </c>
      <c r="X10">
        <f t="shared" si="13"/>
        <v>10727922658.217567</v>
      </c>
      <c r="Y10">
        <f t="shared" si="14"/>
        <v>9201271876.2666626</v>
      </c>
      <c r="Z10">
        <f t="shared" si="15"/>
        <v>3033551586.2939224</v>
      </c>
      <c r="AA10">
        <f t="shared" si="34"/>
        <v>253.58592497295331</v>
      </c>
      <c r="AB10">
        <f t="shared" si="35"/>
        <v>98.389637347359212</v>
      </c>
      <c r="AC10">
        <f t="shared" si="36"/>
        <v>12.988222592589295</v>
      </c>
      <c r="AD10">
        <f t="shared" si="37"/>
        <v>84.119435700686154</v>
      </c>
      <c r="AE10">
        <f t="shared" si="38"/>
        <v>3.7482215001974026</v>
      </c>
      <c r="AF10" s="2">
        <f t="shared" si="39"/>
        <v>4.1439637443998249E-2</v>
      </c>
      <c r="AG10" s="2">
        <f t="shared" si="17"/>
        <v>3.3829601848694962E-2</v>
      </c>
      <c r="AH10" s="2">
        <f t="shared" si="18"/>
        <v>8.9374737725556097E-2</v>
      </c>
      <c r="AI10" s="2">
        <f t="shared" si="19"/>
        <v>7.6816312367967071E-2</v>
      </c>
      <c r="AJ10" s="2">
        <f t="shared" si="20"/>
        <v>0.10172338250328619</v>
      </c>
      <c r="AK10" s="2">
        <f t="shared" si="21"/>
        <v>8.4426946631671038E-2</v>
      </c>
      <c r="AL10" s="2">
        <f t="shared" si="22"/>
        <v>8.9011971574483706E-2</v>
      </c>
      <c r="AM10" s="2">
        <f t="shared" si="23"/>
        <v>0.17967208653649916</v>
      </c>
      <c r="AN10" s="2">
        <f t="shared" si="24"/>
        <v>0.11255515245439952</v>
      </c>
      <c r="AO10" s="2">
        <f t="shared" si="25"/>
        <v>5.4436063221160055E-2</v>
      </c>
      <c r="AP10" s="2">
        <f t="shared" si="40"/>
        <v>7.0954140503259017E-2</v>
      </c>
      <c r="AQ10" s="2">
        <f t="shared" si="41"/>
        <v>8.0055363019481435E-2</v>
      </c>
      <c r="AR10" s="2">
        <f t="shared" si="42"/>
        <v>0.1519116032819437</v>
      </c>
      <c r="AS10" s="2">
        <f t="shared" si="43"/>
        <v>0.10066260473493001</v>
      </c>
      <c r="AT10" s="2">
        <f t="shared" si="44"/>
        <v>3.2788489897165325E-2</v>
      </c>
      <c r="AU10" s="3">
        <f t="shared" si="45"/>
        <v>134927.26500000013</v>
      </c>
      <c r="AV10" s="3">
        <f t="shared" si="46"/>
        <v>97415.39709667163</v>
      </c>
      <c r="AW10" s="3">
        <f t="shared" si="47"/>
        <v>39049.883000000031</v>
      </c>
      <c r="AX10" s="3">
        <f t="shared" si="48"/>
        <v>27601.508999999962</v>
      </c>
      <c r="AY10" s="3">
        <f t="shared" si="49"/>
        <v>15324.393000000011</v>
      </c>
      <c r="AZ10" s="3" t="e">
        <f t="shared" si="50"/>
        <v>#N/A</v>
      </c>
      <c r="BA10" s="3" t="e">
        <f t="shared" si="51"/>
        <v>#N/A</v>
      </c>
      <c r="BB10" s="3" t="e">
        <f t="shared" si="52"/>
        <v>#N/A</v>
      </c>
      <c r="BC10" s="3" t="e">
        <f t="shared" si="53"/>
        <v>#N/A</v>
      </c>
      <c r="BD10" s="3" t="e">
        <f t="shared" si="54"/>
        <v>#N/A</v>
      </c>
      <c r="BF10">
        <f t="shared" si="0"/>
        <v>4.3704025901840495</v>
      </c>
      <c r="BG10">
        <f t="shared" si="1"/>
        <v>4.9831763012921044</v>
      </c>
      <c r="BH10">
        <f t="shared" si="2"/>
        <v>6.8142280153523584</v>
      </c>
      <c r="BI10">
        <f t="shared" si="3"/>
        <v>3.9737841810093713</v>
      </c>
      <c r="BJ10">
        <f t="shared" si="4"/>
        <v>3.7956270932808454</v>
      </c>
      <c r="BK10" s="8">
        <f t="shared" si="29"/>
        <v>-4.1479615572184193E-2</v>
      </c>
      <c r="BL10" s="8">
        <f t="shared" si="30"/>
        <v>-4.9916660284611378E-2</v>
      </c>
      <c r="BM10" s="8">
        <f t="shared" si="31"/>
        <v>8.3951098828708298E-3</v>
      </c>
      <c r="BN10" s="8">
        <f t="shared" si="32"/>
        <v>-6.5913035456306002E-2</v>
      </c>
      <c r="BO10" s="8">
        <f t="shared" si="33"/>
        <v>0.34379620043919751</v>
      </c>
    </row>
    <row r="11" spans="1:67" x14ac:dyDescent="0.3">
      <c r="A11" t="s">
        <v>10</v>
      </c>
      <c r="B11">
        <v>3561878.111</v>
      </c>
      <c r="C11">
        <v>3066068.1973739616</v>
      </c>
      <c r="D11">
        <v>522789.522</v>
      </c>
      <c r="E11">
        <v>419743.15500000003</v>
      </c>
      <c r="F11">
        <v>171765.94699999999</v>
      </c>
      <c r="G11">
        <f>VLOOKUP(G$3,GDPdata!$A$1:$BG$265,MATCH(Top5Analysis!$A11,GDPdata!$A$1:$BG$1,0),FALSE)</f>
        <v>815000000000</v>
      </c>
      <c r="H11">
        <f>VLOOKUP(H$3,GDPdata!$A$1:$BG$265,MATCH(Top5Analysis!$A11,GDPdata!$A$1:$BG$1,0),FALSE)</f>
        <v>615283909698.10779</v>
      </c>
      <c r="I11">
        <f>VLOOKUP(I$3,GDPdata!$A$1:$BG$265,MATCH(Top5Analysis!$A11,GDPdata!$A$1:$BG$1,0),FALSE)</f>
        <v>76720285969.615723</v>
      </c>
      <c r="J11">
        <f>VLOOKUP(J$3,GDPdata!$A$1:$BG$265,MATCH(Top5Analysis!$A11,GDPdata!$A$1:$BG$1,0),FALSE)</f>
        <v>105628070343.11111</v>
      </c>
      <c r="K11">
        <f>VLOOKUP(K$3,GDPdata!$A$1:$BG$265,MATCH(Top5Analysis!$A11,GDPdata!$A$1:$BG$1,0),FALSE)</f>
        <v>45253641303.189713</v>
      </c>
      <c r="L11">
        <f>G11/VLOOKUP(G$3,POPdata!$A$4:$BI$268,MATCH(Top5Analysis!$A11,POPdata!$A$4:$BI$4,0),FALSE)</f>
        <v>4146.3166463166463</v>
      </c>
      <c r="M11">
        <f>H11/VLOOKUP(H$3,POPdata!$A$4:$BI$268,MATCH(Top5Analysis!$A11,POPdata!$A$4:$BI$4,0),FALSE)</f>
        <v>1428.0089922639013</v>
      </c>
      <c r="N11">
        <f>I11/VLOOKUP(I$3,POPdata!$A$4:$BI$268,MATCH(Top5Analysis!$A11,POPdata!$A$4:$BI$4,0),FALSE)</f>
        <v>104.3245661811473</v>
      </c>
      <c r="O11">
        <f>J11/VLOOKUP(J$3,POPdata!$A$4:$BI$268,MATCH(Top5Analysis!$A11,POPdata!$A$4:$BI$4,0),FALSE)</f>
        <v>1058.5035609090201</v>
      </c>
      <c r="P11">
        <f>K11/VLOOKUP(K$3,POPdata!$A$4:$BI$268,MATCH(Top5Analysis!$A11,POPdata!$A$4:$BI$4,0),FALSE)</f>
        <v>89.053583486511471</v>
      </c>
      <c r="Q11">
        <f t="shared" si="6"/>
        <v>170955.54000000004</v>
      </c>
      <c r="R11">
        <f t="shared" si="7"/>
        <v>89062.389122935943</v>
      </c>
      <c r="S11">
        <f t="shared" si="8"/>
        <v>46816.588999999978</v>
      </c>
      <c r="T11">
        <f t="shared" si="9"/>
        <v>32823.317000000039</v>
      </c>
      <c r="U11">
        <f t="shared" si="10"/>
        <v>5793.859999999986</v>
      </c>
      <c r="V11">
        <f t="shared" si="11"/>
        <v>71300000000</v>
      </c>
      <c r="W11">
        <f t="shared" si="12"/>
        <v>47693391192.499634</v>
      </c>
      <c r="X11">
        <f t="shared" si="13"/>
        <v>6284019822.8938141</v>
      </c>
      <c r="Y11">
        <f t="shared" si="14"/>
        <v>14677792085.333344</v>
      </c>
      <c r="Z11">
        <f t="shared" si="15"/>
        <v>-13506783366.65847</v>
      </c>
      <c r="AA11">
        <f t="shared" si="34"/>
        <v>318.78953659626086</v>
      </c>
      <c r="AB11">
        <f t="shared" si="35"/>
        <v>100.5994162596387</v>
      </c>
      <c r="AC11">
        <f t="shared" si="36"/>
        <v>5.8377884289266717</v>
      </c>
      <c r="AD11">
        <f t="shared" si="37"/>
        <v>138.72687272421808</v>
      </c>
      <c r="AE11">
        <f t="shared" si="38"/>
        <v>-29.009798972698221</v>
      </c>
      <c r="AF11" s="2">
        <f t="shared" si="39"/>
        <v>5.0415642475016585E-2</v>
      </c>
      <c r="AG11" s="2">
        <f t="shared" si="17"/>
        <v>2.9916766999947376E-2</v>
      </c>
      <c r="AH11" s="2">
        <f t="shared" si="18"/>
        <v>9.835977164693098E-2</v>
      </c>
      <c r="AI11" s="2">
        <f t="shared" si="19"/>
        <v>8.4832344523001785E-2</v>
      </c>
      <c r="AJ11" s="2">
        <f t="shared" si="20"/>
        <v>3.4908640993349602E-2</v>
      </c>
      <c r="AK11" s="2">
        <f t="shared" si="21"/>
        <v>9.5871991394379449E-2</v>
      </c>
      <c r="AL11" s="2">
        <f t="shared" si="22"/>
        <v>8.4027815189848684E-2</v>
      </c>
      <c r="AM11" s="2">
        <f t="shared" si="23"/>
        <v>8.9215686274509765E-2</v>
      </c>
      <c r="AN11" s="2">
        <f t="shared" si="24"/>
        <v>0.16138259680451442</v>
      </c>
      <c r="AO11" s="2">
        <f t="shared" si="25"/>
        <v>-0.22986190863234562</v>
      </c>
      <c r="AP11" s="2">
        <f t="shared" si="40"/>
        <v>8.3288642368244278E-2</v>
      </c>
      <c r="AQ11" s="2">
        <f t="shared" si="41"/>
        <v>7.5786266784710662E-2</v>
      </c>
      <c r="AR11" s="2">
        <f t="shared" si="42"/>
        <v>5.9274844422403127E-2</v>
      </c>
      <c r="AS11" s="2">
        <f t="shared" si="43"/>
        <v>0.15082668924562373</v>
      </c>
      <c r="AT11" s="2">
        <f t="shared" si="44"/>
        <v>-0.24571377143731216</v>
      </c>
      <c r="AU11" s="3">
        <f t="shared" si="45"/>
        <v>170955.54000000004</v>
      </c>
      <c r="AV11" s="3">
        <f t="shared" si="46"/>
        <v>89062.389122935943</v>
      </c>
      <c r="AW11" s="3">
        <f t="shared" si="47"/>
        <v>46816.588999999978</v>
      </c>
      <c r="AX11" s="3">
        <f t="shared" si="48"/>
        <v>32823.317000000039</v>
      </c>
      <c r="AY11" s="3">
        <f t="shared" si="49"/>
        <v>5793.859999999986</v>
      </c>
      <c r="AZ11" s="3" t="e">
        <f t="shared" si="50"/>
        <v>#N/A</v>
      </c>
      <c r="BA11" s="3" t="e">
        <f t="shared" si="51"/>
        <v>#N/A</v>
      </c>
      <c r="BB11" s="3" t="e">
        <f t="shared" si="52"/>
        <v>#N/A</v>
      </c>
      <c r="BC11" s="3" t="e">
        <f t="shared" si="53"/>
        <v>#N/A</v>
      </c>
      <c r="BD11" s="3" t="e">
        <f t="shared" si="54"/>
        <v>#N/A</v>
      </c>
      <c r="BF11">
        <f t="shared" si="0"/>
        <v>4.2888580051061851</v>
      </c>
      <c r="BG11">
        <f t="shared" si="1"/>
        <v>4.7423644585205338</v>
      </c>
      <c r="BH11">
        <f t="shared" si="2"/>
        <v>5.9443516852435625</v>
      </c>
      <c r="BI11">
        <f t="shared" si="3"/>
        <v>3.9576217709637427</v>
      </c>
      <c r="BJ11">
        <f t="shared" si="4"/>
        <v>3.4819553214178542</v>
      </c>
      <c r="BK11" s="8">
        <f t="shared" si="29"/>
        <v>-1.8658369199444937E-2</v>
      </c>
      <c r="BL11" s="8">
        <f t="shared" si="30"/>
        <v>-4.8324969499700367E-2</v>
      </c>
      <c r="BM11" s="8">
        <f t="shared" si="31"/>
        <v>-0.12765588826041291</v>
      </c>
      <c r="BN11" s="8">
        <f t="shared" si="32"/>
        <v>-4.0672591437824887E-3</v>
      </c>
      <c r="BO11" s="8">
        <f t="shared" si="33"/>
        <v>-8.2640302683649844E-2</v>
      </c>
    </row>
    <row r="12" spans="1:67" x14ac:dyDescent="0.3">
      <c r="A12" t="s">
        <v>11</v>
      </c>
      <c r="B12">
        <v>3695708.943</v>
      </c>
      <c r="C12">
        <v>3135494.7841705824</v>
      </c>
      <c r="D12">
        <v>433234.04800000001</v>
      </c>
      <c r="E12">
        <v>489881.864</v>
      </c>
      <c r="F12">
        <v>172238.99</v>
      </c>
      <c r="G12">
        <f>VLOOKUP(G$3,GDPdata!$A$1:$BG$265,MATCH(Top5Analysis!$A12,GDPdata!$A$1:$BG$1,0),FALSE)</f>
        <v>861700000000</v>
      </c>
      <c r="H12">
        <f>VLOOKUP(H$3,GDPdata!$A$1:$BG$265,MATCH(Top5Analysis!$A12,GDPdata!$A$1:$BG$1,0),FALSE)</f>
        <v>661166979382.42322</v>
      </c>
      <c r="I12">
        <f>VLOOKUP(I$3,GDPdata!$A$1:$BG$265,MATCH(Top5Analysis!$A12,GDPdata!$A$1:$BG$1,0),FALSE)</f>
        <v>72881631326.671539</v>
      </c>
      <c r="J12">
        <f>VLOOKUP(J$3,GDPdata!$A$1:$BG$265,MATCH(Top5Analysis!$A12,GDPdata!$A$1:$BG$1,0),FALSE)</f>
        <v>123781880217.60001</v>
      </c>
      <c r="K12">
        <f>VLOOKUP(K$3,GDPdata!$A$1:$BG$265,MATCH(Top5Analysis!$A12,GDPdata!$A$1:$BG$1,0),FALSE)</f>
        <v>49466168890.950668</v>
      </c>
      <c r="L12">
        <f>G12/VLOOKUP(G$3,POPdata!$A$4:$BI$268,MATCH(Top5Analysis!$A12,POPdata!$A$4:$BI$4,0),FALSE)</f>
        <v>4336.4265872217075</v>
      </c>
      <c r="M12">
        <f>H12/VLOOKUP(H$3,POPdata!$A$4:$BI$268,MATCH(Top5Analysis!$A12,POPdata!$A$4:$BI$4,0),FALSE)</f>
        <v>1523.4207579256311</v>
      </c>
      <c r="N12">
        <f>I12/VLOOKUP(I$3,POPdata!$A$4:$BI$268,MATCH(Top5Analysis!$A12,POPdata!$A$4:$BI$4,0),FALSE)</f>
        <v>96.589531941781914</v>
      </c>
      <c r="O12">
        <f>J12/VLOOKUP(J$3,POPdata!$A$4:$BI$268,MATCH(Top5Analysis!$A12,POPdata!$A$4:$BI$4,0),FALSE)</f>
        <v>1228.9092104005958</v>
      </c>
      <c r="P12">
        <f>K12/VLOOKUP(K$3,POPdata!$A$4:$BI$268,MATCH(Top5Analysis!$A12,POPdata!$A$4:$BI$4,0),FALSE)</f>
        <v>95.33078293868391</v>
      </c>
      <c r="Q12">
        <f t="shared" si="6"/>
        <v>133830.83199999994</v>
      </c>
      <c r="R12">
        <f t="shared" si="7"/>
        <v>69426.586796620861</v>
      </c>
      <c r="S12">
        <f t="shared" si="8"/>
        <v>-89555.473999999987</v>
      </c>
      <c r="T12">
        <f t="shared" si="9"/>
        <v>70138.708999999973</v>
      </c>
      <c r="U12">
        <f t="shared" si="10"/>
        <v>473.04300000000512</v>
      </c>
      <c r="V12">
        <f t="shared" si="11"/>
        <v>46700000000</v>
      </c>
      <c r="W12">
        <f t="shared" si="12"/>
        <v>45883069684.31543</v>
      </c>
      <c r="X12">
        <f t="shared" si="13"/>
        <v>-3838654642.9441833</v>
      </c>
      <c r="Y12">
        <f t="shared" si="14"/>
        <v>18153809874.488892</v>
      </c>
      <c r="Z12">
        <f t="shared" si="15"/>
        <v>4212527587.7609558</v>
      </c>
      <c r="AA12">
        <f t="shared" si="34"/>
        <v>190.10994090506119</v>
      </c>
      <c r="AB12">
        <f t="shared" si="35"/>
        <v>95.41176566172976</v>
      </c>
      <c r="AC12">
        <f t="shared" si="36"/>
        <v>-7.7350342393653904</v>
      </c>
      <c r="AD12">
        <f t="shared" si="37"/>
        <v>170.40564949157579</v>
      </c>
      <c r="AE12">
        <f t="shared" si="38"/>
        <v>6.2771994521724395</v>
      </c>
      <c r="AF12" s="2">
        <f t="shared" si="39"/>
        <v>3.7573108295507293E-2</v>
      </c>
      <c r="AG12" s="2">
        <f t="shared" si="17"/>
        <v>2.2643523342397807E-2</v>
      </c>
      <c r="AH12" s="2">
        <f t="shared" si="18"/>
        <v>-0.17130311574989826</v>
      </c>
      <c r="AI12" s="2">
        <f t="shared" si="19"/>
        <v>0.16709911326606378</v>
      </c>
      <c r="AJ12" s="2">
        <f t="shared" si="20"/>
        <v>2.753997566234739E-3</v>
      </c>
      <c r="AK12" s="2">
        <f t="shared" si="21"/>
        <v>5.7300613496932516E-2</v>
      </c>
      <c r="AL12" s="2">
        <f t="shared" si="22"/>
        <v>7.4572191733127222E-2</v>
      </c>
      <c r="AM12" s="2">
        <f t="shared" si="23"/>
        <v>-5.0034415206226458E-2</v>
      </c>
      <c r="AN12" s="2">
        <f t="shared" si="24"/>
        <v>0.17186539350307134</v>
      </c>
      <c r="AO12" s="2">
        <f t="shared" si="25"/>
        <v>9.3087041538556473E-2</v>
      </c>
      <c r="AP12" s="2">
        <f t="shared" si="40"/>
        <v>4.5850318999139668E-2</v>
      </c>
      <c r="AQ12" s="2">
        <f t="shared" si="41"/>
        <v>6.6814541209903891E-2</v>
      </c>
      <c r="AR12" s="2">
        <f t="shared" si="42"/>
        <v>-7.4143938695459474E-2</v>
      </c>
      <c r="AS12" s="2">
        <f t="shared" si="43"/>
        <v>0.16098731812034253</v>
      </c>
      <c r="AT12" s="2">
        <f t="shared" si="44"/>
        <v>7.048789286646974E-2</v>
      </c>
      <c r="AU12" s="3">
        <f t="shared" si="45"/>
        <v>133830.83199999994</v>
      </c>
      <c r="AV12" s="3">
        <f t="shared" si="46"/>
        <v>69426.586796620861</v>
      </c>
      <c r="AW12" s="3" t="e">
        <f t="shared" si="47"/>
        <v>#N/A</v>
      </c>
      <c r="AX12" s="3">
        <f t="shared" si="48"/>
        <v>70138.708999999973</v>
      </c>
      <c r="AY12" s="3">
        <f t="shared" si="49"/>
        <v>473.04300000000512</v>
      </c>
      <c r="AZ12" s="3" t="e">
        <f t="shared" si="50"/>
        <v>#N/A</v>
      </c>
      <c r="BA12" s="3" t="e">
        <f t="shared" si="51"/>
        <v>#N/A</v>
      </c>
      <c r="BB12" s="3">
        <f t="shared" si="52"/>
        <v>-89555.473999999987</v>
      </c>
      <c r="BC12" s="3" t="e">
        <f t="shared" si="53"/>
        <v>#N/A</v>
      </c>
      <c r="BD12" s="3" t="e">
        <f t="shared" si="54"/>
        <v>#N/A</v>
      </c>
      <c r="BF12">
        <f t="shared" si="0"/>
        <v>4.0650980795755967</v>
      </c>
      <c r="BG12">
        <f t="shared" si="1"/>
        <v>4.8270261289216378</v>
      </c>
      <c r="BH12">
        <f t="shared" si="2"/>
        <v>6.6189352186617745</v>
      </c>
      <c r="BI12">
        <f t="shared" si="3"/>
        <v>3.8373898682639003</v>
      </c>
      <c r="BJ12">
        <f t="shared" si="4"/>
        <v>3.5766628318684264</v>
      </c>
      <c r="BK12" s="8">
        <f t="shared" si="29"/>
        <v>-5.2172379049198317E-2</v>
      </c>
      <c r="BL12" s="8">
        <f t="shared" si="30"/>
        <v>1.7852206666443302E-2</v>
      </c>
      <c r="BM12" s="8">
        <f t="shared" si="31"/>
        <v>0.11348311290074213</v>
      </c>
      <c r="BN12" s="8">
        <f t="shared" si="32"/>
        <v>-3.0379836593269007E-2</v>
      </c>
      <c r="BO12" s="8">
        <f t="shared" si="33"/>
        <v>2.7199519151787158E-2</v>
      </c>
    </row>
    <row r="13" spans="1:67" x14ac:dyDescent="0.3">
      <c r="A13" t="s">
        <v>12</v>
      </c>
      <c r="B13">
        <v>3831354.94</v>
      </c>
      <c r="C13">
        <v>3317198.6808828134</v>
      </c>
      <c r="D13">
        <v>468928.62599999999</v>
      </c>
      <c r="E13">
        <v>562565.47100000002</v>
      </c>
      <c r="F13">
        <v>187336.02900000001</v>
      </c>
      <c r="G13">
        <f>VLOOKUP(G$3,GDPdata!$A$1:$BG$265,MATCH(Top5Analysis!$A13,GDPdata!$A$1:$BG$1,0),FALSE)</f>
        <v>942500000000</v>
      </c>
      <c r="H13">
        <f>VLOOKUP(H$3,GDPdata!$A$1:$BG$265,MATCH(Top5Analysis!$A13,GDPdata!$A$1:$BG$1,0),FALSE)</f>
        <v>687213740362.30432</v>
      </c>
      <c r="I13">
        <f>VLOOKUP(I$3,GDPdata!$A$1:$BG$265,MATCH(Top5Analysis!$A13,GDPdata!$A$1:$BG$1,0),FALSE)</f>
        <v>70846535055.65033</v>
      </c>
      <c r="J13">
        <f>VLOOKUP(J$3,GDPdata!$A$1:$BG$265,MATCH(Top5Analysis!$A13,GDPdata!$A$1:$BG$1,0),FALSE)</f>
        <v>146601072685.51111</v>
      </c>
      <c r="K13">
        <f>VLOOKUP(K$3,GDPdata!$A$1:$BG$265,MATCH(Top5Analysis!$A13,GDPdata!$A$1:$BG$1,0),FALSE)</f>
        <v>52377324284.195068</v>
      </c>
      <c r="L13">
        <f>G13/VLOOKUP(G$3,POPdata!$A$4:$BI$268,MATCH(Top5Analysis!$A13,POPdata!$A$4:$BI$4,0),FALSE)</f>
        <v>4695.9233904317762</v>
      </c>
      <c r="M13">
        <f>H13/VLOOKUP(H$3,POPdata!$A$4:$BI$268,MATCH(Top5Analysis!$A13,POPdata!$A$4:$BI$4,0),FALSE)</f>
        <v>1572.8736131493495</v>
      </c>
      <c r="N13">
        <f>I13/VLOOKUP(I$3,POPdata!$A$4:$BI$268,MATCH(Top5Analysis!$A13,POPdata!$A$4:$BI$4,0),FALSE)</f>
        <v>91.472718306607177</v>
      </c>
      <c r="O13">
        <f>J13/VLOOKUP(J$3,POPdata!$A$4:$BI$268,MATCH(Top5Analysis!$A13,POPdata!$A$4:$BI$4,0),FALSE)</f>
        <v>1450.6196523437441</v>
      </c>
      <c r="P13">
        <f>K13/VLOOKUP(K$3,POPdata!$A$4:$BI$268,MATCH(Top5Analysis!$A13,POPdata!$A$4:$BI$4,0),FALSE)</f>
        <v>98.831234689506459</v>
      </c>
      <c r="Q13">
        <f t="shared" si="6"/>
        <v>135645.99699999997</v>
      </c>
      <c r="R13">
        <f t="shared" si="7"/>
        <v>181703.89671223098</v>
      </c>
      <c r="S13">
        <f t="shared" si="8"/>
        <v>35694.57799999998</v>
      </c>
      <c r="T13">
        <f t="shared" si="9"/>
        <v>72683.607000000018</v>
      </c>
      <c r="U13">
        <f t="shared" si="10"/>
        <v>15097.039000000019</v>
      </c>
      <c r="V13">
        <f t="shared" si="11"/>
        <v>80800000000</v>
      </c>
      <c r="W13">
        <f t="shared" si="12"/>
        <v>26046760979.881104</v>
      </c>
      <c r="X13">
        <f t="shared" si="13"/>
        <v>-2035096271.0212097</v>
      </c>
      <c r="Y13">
        <f t="shared" si="14"/>
        <v>22819192467.911102</v>
      </c>
      <c r="Z13">
        <f t="shared" si="15"/>
        <v>2911155393.2444</v>
      </c>
      <c r="AA13">
        <f t="shared" si="34"/>
        <v>359.49680321006872</v>
      </c>
      <c r="AB13">
        <f t="shared" si="35"/>
        <v>49.452855223718416</v>
      </c>
      <c r="AC13">
        <f t="shared" si="36"/>
        <v>-5.1168136351747364</v>
      </c>
      <c r="AD13">
        <f t="shared" si="37"/>
        <v>221.71044194314823</v>
      </c>
      <c r="AE13">
        <f t="shared" si="38"/>
        <v>3.500451750822549</v>
      </c>
      <c r="AF13" s="2">
        <f t="shared" si="39"/>
        <v>3.6703647146490125E-2</v>
      </c>
      <c r="AG13" s="2">
        <f t="shared" si="17"/>
        <v>5.7950629555997252E-2</v>
      </c>
      <c r="AH13" s="2">
        <f t="shared" si="18"/>
        <v>8.2390980498374816E-2</v>
      </c>
      <c r="AI13" s="2">
        <f t="shared" si="19"/>
        <v>0.14836966285406317</v>
      </c>
      <c r="AJ13" s="2">
        <f t="shared" si="20"/>
        <v>8.7651692569725465E-2</v>
      </c>
      <c r="AK13" s="2">
        <f t="shared" si="21"/>
        <v>9.3768132760821632E-2</v>
      </c>
      <c r="AL13" s="2">
        <f t="shared" si="22"/>
        <v>3.9395132836504664E-2</v>
      </c>
      <c r="AM13" s="2">
        <f t="shared" si="23"/>
        <v>-2.7923308438301271E-2</v>
      </c>
      <c r="AN13" s="2">
        <f t="shared" si="24"/>
        <v>0.18435002302272785</v>
      </c>
      <c r="AO13" s="2">
        <f t="shared" si="25"/>
        <v>5.8851442481064394E-2</v>
      </c>
      <c r="AP13" s="2">
        <f t="shared" si="40"/>
        <v>8.2901623255749304E-2</v>
      </c>
      <c r="AQ13" s="2">
        <f t="shared" si="41"/>
        <v>3.2461718121168305E-2</v>
      </c>
      <c r="AR13" s="2">
        <f t="shared" si="42"/>
        <v>-5.2974825866832331E-2</v>
      </c>
      <c r="AS13" s="2">
        <f t="shared" si="43"/>
        <v>0.1804123852818027</v>
      </c>
      <c r="AT13" s="2">
        <f t="shared" si="44"/>
        <v>3.6719007679544759E-2</v>
      </c>
      <c r="AU13" s="3">
        <f t="shared" si="45"/>
        <v>135645.99699999997</v>
      </c>
      <c r="AV13" s="3">
        <f t="shared" si="46"/>
        <v>181703.89671223098</v>
      </c>
      <c r="AW13" s="3">
        <f t="shared" si="47"/>
        <v>35694.57799999998</v>
      </c>
      <c r="AX13" s="3">
        <f t="shared" si="48"/>
        <v>72683.607000000018</v>
      </c>
      <c r="AY13" s="3">
        <f t="shared" si="49"/>
        <v>15097.039000000019</v>
      </c>
      <c r="AZ13" s="3" t="e">
        <f t="shared" si="50"/>
        <v>#N/A</v>
      </c>
      <c r="BA13" s="3" t="e">
        <f t="shared" si="51"/>
        <v>#N/A</v>
      </c>
      <c r="BB13" s="3" t="e">
        <f t="shared" si="52"/>
        <v>#N/A</v>
      </c>
      <c r="BC13" s="3" t="e">
        <f t="shared" si="53"/>
        <v>#N/A</v>
      </c>
      <c r="BD13" s="3" t="e">
        <f t="shared" si="54"/>
        <v>#N/A</v>
      </c>
      <c r="BF13">
        <f t="shared" si="0"/>
        <v>3.9462190930483381</v>
      </c>
      <c r="BG13">
        <f t="shared" si="1"/>
        <v>4.6643048317461577</v>
      </c>
      <c r="BH13">
        <f t="shared" si="2"/>
        <v>7.2420873831841819</v>
      </c>
      <c r="BI13">
        <f t="shared" si="3"/>
        <v>3.7975735433361244</v>
      </c>
      <c r="BJ13">
        <f t="shared" si="4"/>
        <v>3.3072630491087716</v>
      </c>
      <c r="BK13" s="8">
        <f t="shared" si="29"/>
        <v>-2.9243817541462557E-2</v>
      </c>
      <c r="BL13" s="8">
        <f t="shared" si="30"/>
        <v>-3.3710465373393825E-2</v>
      </c>
      <c r="BM13" s="8">
        <f t="shared" si="31"/>
        <v>9.4146889784547119E-2</v>
      </c>
      <c r="BN13" s="8">
        <f t="shared" si="32"/>
        <v>-1.0375887333488334E-2</v>
      </c>
      <c r="BO13" s="8">
        <f t="shared" si="33"/>
        <v>-7.5321548444341913E-2</v>
      </c>
    </row>
    <row r="14" spans="1:67" x14ac:dyDescent="0.3">
      <c r="A14" t="s">
        <v>13</v>
      </c>
      <c r="B14">
        <v>4024748.8530000001</v>
      </c>
      <c r="C14">
        <v>3520600.6586312945</v>
      </c>
      <c r="D14">
        <v>577237.13800000004</v>
      </c>
      <c r="E14">
        <v>653958.11199999996</v>
      </c>
      <c r="F14">
        <v>190724.337</v>
      </c>
      <c r="G14">
        <f>VLOOKUP(G$3,GDPdata!$A$1:$BG$265,MATCH(Top5Analysis!$A14,GDPdata!$A$1:$BG$1,0),FALSE)</f>
        <v>1019900000000</v>
      </c>
      <c r="H14">
        <f>VLOOKUP(H$3,GDPdata!$A$1:$BG$265,MATCH(Top5Analysis!$A14,GDPdata!$A$1:$BG$1,0),FALSE)</f>
        <v>754796434973.41931</v>
      </c>
      <c r="I14">
        <f>VLOOKUP(I$3,GDPdata!$A$1:$BG$265,MATCH(Top5Analysis!$A14,GDPdata!$A$1:$BG$1,0),FALSE)</f>
        <v>79705906247.461197</v>
      </c>
      <c r="J14">
        <f>VLOOKUP(J$3,GDPdata!$A$1:$BG$265,MATCH(Top5Analysis!$A14,GDPdata!$A$1:$BG$1,0),FALSE)</f>
        <v>172204199480.88889</v>
      </c>
      <c r="K14">
        <f>VLOOKUP(K$3,GDPdata!$A$1:$BG$265,MATCH(Top5Analysis!$A14,GDPdata!$A$1:$BG$1,0),FALSE)</f>
        <v>57668330026.36293</v>
      </c>
      <c r="L14">
        <f>G14/VLOOKUP(G$3,POPdata!$A$4:$BI$268,MATCH(Top5Analysis!$A14,POPdata!$A$4:$BI$4,0),FALSE)</f>
        <v>5032.1447426200311</v>
      </c>
      <c r="M14">
        <f>H14/VLOOKUP(H$3,POPdata!$A$4:$BI$268,MATCH(Top5Analysis!$A14,POPdata!$A$4:$BI$4,0),FALSE)</f>
        <v>1716.4971890734389</v>
      </c>
      <c r="N14">
        <f>I14/VLOOKUP(I$3,POPdata!$A$4:$BI$268,MATCH(Top5Analysis!$A14,POPdata!$A$4:$BI$4,0),FALSE)</f>
        <v>100.12990326618034</v>
      </c>
      <c r="O14">
        <f>J14/VLOOKUP(J$3,POPdata!$A$4:$BI$268,MATCH(Top5Analysis!$A14,POPdata!$A$4:$BI$4,0),FALSE)</f>
        <v>1669.0981999078131</v>
      </c>
      <c r="P14">
        <f>K14/VLOOKUP(K$3,POPdata!$A$4:$BI$268,MATCH(Top5Analysis!$A14,POPdata!$A$4:$BI$4,0),FALSE)</f>
        <v>106.49637941041743</v>
      </c>
      <c r="Q14">
        <f t="shared" si="6"/>
        <v>193393.91300000018</v>
      </c>
      <c r="R14">
        <f t="shared" si="7"/>
        <v>203401.97774848109</v>
      </c>
      <c r="S14">
        <f t="shared" si="8"/>
        <v>108308.51200000005</v>
      </c>
      <c r="T14">
        <f t="shared" si="9"/>
        <v>91392.640999999945</v>
      </c>
      <c r="U14">
        <f t="shared" si="10"/>
        <v>3388.30799999999</v>
      </c>
      <c r="V14">
        <f t="shared" si="11"/>
        <v>77400000000</v>
      </c>
      <c r="W14">
        <f t="shared" si="12"/>
        <v>67582694611.11499</v>
      </c>
      <c r="X14">
        <f t="shared" si="13"/>
        <v>8859371191.8108673</v>
      </c>
      <c r="Y14">
        <f t="shared" si="14"/>
        <v>25603126795.377777</v>
      </c>
      <c r="Z14">
        <f t="shared" si="15"/>
        <v>5291005742.1678619</v>
      </c>
      <c r="AA14">
        <f t="shared" si="34"/>
        <v>336.22135218825497</v>
      </c>
      <c r="AB14">
        <f t="shared" si="35"/>
        <v>143.62357592408944</v>
      </c>
      <c r="AC14">
        <f t="shared" si="36"/>
        <v>8.6571849595731578</v>
      </c>
      <c r="AD14">
        <f t="shared" si="37"/>
        <v>218.478547564069</v>
      </c>
      <c r="AE14">
        <f t="shared" si="38"/>
        <v>7.6651447209109733</v>
      </c>
      <c r="AF14" s="2">
        <f t="shared" si="39"/>
        <v>5.047663712409798E-2</v>
      </c>
      <c r="AG14" s="2">
        <f t="shared" si="17"/>
        <v>6.1317393775867916E-2</v>
      </c>
      <c r="AH14" s="2">
        <f t="shared" si="18"/>
        <v>0.23097014341794533</v>
      </c>
      <c r="AI14" s="2">
        <f t="shared" si="19"/>
        <v>0.16245689739461444</v>
      </c>
      <c r="AJ14" s="2">
        <f t="shared" si="20"/>
        <v>1.8086793117622825E-2</v>
      </c>
      <c r="AK14" s="2">
        <f t="shared" si="21"/>
        <v>8.2122015915119362E-2</v>
      </c>
      <c r="AL14" s="2">
        <f t="shared" si="22"/>
        <v>9.8343049100684282E-2</v>
      </c>
      <c r="AM14" s="2">
        <f t="shared" si="23"/>
        <v>0.12505016914167763</v>
      </c>
      <c r="AN14" s="2">
        <f t="shared" si="24"/>
        <v>0.17464488032977529</v>
      </c>
      <c r="AO14" s="2">
        <f t="shared" si="25"/>
        <v>0.10101710643826131</v>
      </c>
      <c r="AP14" s="2">
        <f t="shared" si="40"/>
        <v>7.1598559906945247E-2</v>
      </c>
      <c r="AQ14" s="2">
        <f t="shared" si="41"/>
        <v>9.1312852300009892E-2</v>
      </c>
      <c r="AR14" s="2">
        <f t="shared" si="42"/>
        <v>9.4642261866047989E-2</v>
      </c>
      <c r="AS14" s="2">
        <f t="shared" si="43"/>
        <v>0.15061049752847105</v>
      </c>
      <c r="AT14" s="2">
        <f t="shared" si="44"/>
        <v>7.7557917241368138E-2</v>
      </c>
      <c r="AU14" s="3">
        <f t="shared" si="45"/>
        <v>193393.91300000018</v>
      </c>
      <c r="AV14" s="3">
        <f t="shared" si="46"/>
        <v>203401.97774848109</v>
      </c>
      <c r="AW14" s="3">
        <f t="shared" si="47"/>
        <v>108308.51200000005</v>
      </c>
      <c r="AX14" s="3">
        <f t="shared" si="48"/>
        <v>91392.640999999945</v>
      </c>
      <c r="AY14" s="3">
        <f t="shared" si="49"/>
        <v>3388.30799999999</v>
      </c>
      <c r="AZ14" s="3" t="e">
        <f t="shared" si="50"/>
        <v>#N/A</v>
      </c>
      <c r="BA14" s="3" t="e">
        <f t="shared" si="51"/>
        <v>#N/A</v>
      </c>
      <c r="BB14" s="3" t="e">
        <f t="shared" si="52"/>
        <v>#N/A</v>
      </c>
      <c r="BC14" s="3" t="e">
        <f t="shared" si="53"/>
        <v>#N/A</v>
      </c>
      <c r="BD14" s="3" t="e">
        <f t="shared" si="54"/>
        <v>#N/A</v>
      </c>
      <c r="BF14">
        <f t="shared" si="0"/>
        <v>4.0235792157890629</v>
      </c>
      <c r="BG14">
        <f t="shared" si="1"/>
        <v>4.3887862395651114</v>
      </c>
      <c r="BH14">
        <f t="shared" si="2"/>
        <v>8.332534533022768</v>
      </c>
      <c r="BI14">
        <f t="shared" si="3"/>
        <v>3.6348541081261643</v>
      </c>
      <c r="BJ14">
        <f t="shared" si="4"/>
        <v>3.1684316291654318</v>
      </c>
      <c r="BK14" s="8">
        <f t="shared" si="29"/>
        <v>1.960360560745409E-2</v>
      </c>
      <c r="BL14" s="8">
        <f t="shared" si="30"/>
        <v>-5.9069593887992419E-2</v>
      </c>
      <c r="BM14" s="8">
        <f t="shared" si="31"/>
        <v>0.15057083574696406</v>
      </c>
      <c r="BN14" s="8">
        <f t="shared" si="32"/>
        <v>-4.2848264385951296E-2</v>
      </c>
      <c r="BO14" s="8">
        <f t="shared" si="33"/>
        <v>-4.1977737446905396E-2</v>
      </c>
    </row>
    <row r="15" spans="1:67" x14ac:dyDescent="0.3">
      <c r="A15" t="s">
        <v>14</v>
      </c>
      <c r="B15">
        <v>4328904.5010000002</v>
      </c>
      <c r="C15">
        <v>3753440.7558991499</v>
      </c>
      <c r="D15">
        <v>771617.47400000005</v>
      </c>
      <c r="E15">
        <v>768823.22</v>
      </c>
      <c r="F15">
        <v>195143.07199999999</v>
      </c>
      <c r="G15">
        <f>VLOOKUP(G$3,GDPdata!$A$1:$BG$265,MATCH(Top5Analysis!$A15,GDPdata!$A$1:$BG$1,0),FALSE)</f>
        <v>1075884000000</v>
      </c>
      <c r="H15">
        <f>VLOOKUP(H$3,GDPdata!$A$1:$BG$265,MATCH(Top5Analysis!$A15,GDPdata!$A$1:$BG$1,0),FALSE)</f>
        <v>855234352054.26672</v>
      </c>
      <c r="I15">
        <f>VLOOKUP(I$3,GDPdata!$A$1:$BG$265,MATCH(Top5Analysis!$A15,GDPdata!$A$1:$BG$1,0),FALSE)</f>
        <v>92602973434.072617</v>
      </c>
      <c r="J15">
        <f>VLOOKUP(J$3,GDPdata!$A$1:$BG$265,MATCH(Top5Analysis!$A15,GDPdata!$A$1:$BG$1,0),FALSE)</f>
        <v>211514189326.38889</v>
      </c>
      <c r="K15">
        <f>VLOOKUP(K$3,GDPdata!$A$1:$BG$265,MATCH(Top5Analysis!$A15,GDPdata!$A$1:$BG$1,0),FALSE)</f>
        <v>61589800519.508408</v>
      </c>
      <c r="L15">
        <f>G15/VLOOKUP(G$3,POPdata!$A$4:$BI$268,MATCH(Top5Analysis!$A15,POPdata!$A$4:$BI$4,0),FALSE)</f>
        <v>5246.883717300977</v>
      </c>
      <c r="M15">
        <f>H15/VLOOKUP(H$3,POPdata!$A$4:$BI$268,MATCH(Top5Analysis!$A15,POPdata!$A$4:$BI$4,0),FALSE)</f>
        <v>1934.646808452696</v>
      </c>
      <c r="N15">
        <f>I15/VLOOKUP(I$3,POPdata!$A$4:$BI$268,MATCH(Top5Analysis!$A15,POPdata!$A$4:$BI$4,0),FALSE)</f>
        <v>113.16299155468569</v>
      </c>
      <c r="O15">
        <f>J15/VLOOKUP(J$3,POPdata!$A$4:$BI$268,MATCH(Top5Analysis!$A15,POPdata!$A$4:$BI$4,0),FALSE)</f>
        <v>2027.065880745497</v>
      </c>
      <c r="P15">
        <f>K15/VLOOKUP(K$3,POPdata!$A$4:$BI$268,MATCH(Top5Analysis!$A15,POPdata!$A$4:$BI$4,0),FALSE)</f>
        <v>111.25757064835427</v>
      </c>
      <c r="Q15">
        <f t="shared" si="6"/>
        <v>304155.64800000004</v>
      </c>
      <c r="R15">
        <f t="shared" si="7"/>
        <v>232840.09726785542</v>
      </c>
      <c r="S15">
        <f t="shared" si="8"/>
        <v>194380.33600000001</v>
      </c>
      <c r="T15">
        <f t="shared" si="9"/>
        <v>114865.10800000001</v>
      </c>
      <c r="U15">
        <f t="shared" si="10"/>
        <v>4418.734999999986</v>
      </c>
      <c r="V15">
        <f t="shared" si="11"/>
        <v>55984000000</v>
      </c>
      <c r="W15">
        <f t="shared" si="12"/>
        <v>100437917080.84741</v>
      </c>
      <c r="X15">
        <f t="shared" si="13"/>
        <v>12897067186.61142</v>
      </c>
      <c r="Y15">
        <f t="shared" si="14"/>
        <v>39309989845.5</v>
      </c>
      <c r="Z15">
        <f t="shared" si="15"/>
        <v>3921470493.1454773</v>
      </c>
      <c r="AA15">
        <f t="shared" si="34"/>
        <v>214.73897468094583</v>
      </c>
      <c r="AB15">
        <f t="shared" si="35"/>
        <v>218.14961937925705</v>
      </c>
      <c r="AC15">
        <f t="shared" si="36"/>
        <v>13.033088288505354</v>
      </c>
      <c r="AD15">
        <f t="shared" si="37"/>
        <v>357.96768083768393</v>
      </c>
      <c r="AE15">
        <f t="shared" si="38"/>
        <v>4.761191237936842</v>
      </c>
      <c r="AF15" s="2">
        <f t="shared" si="39"/>
        <v>7.5571336028404865E-2</v>
      </c>
      <c r="AG15" s="2">
        <f t="shared" si="17"/>
        <v>6.6136469268961842E-2</v>
      </c>
      <c r="AH15" s="2">
        <f t="shared" si="18"/>
        <v>0.33674260230983266</v>
      </c>
      <c r="AI15" s="2">
        <f t="shared" si="19"/>
        <v>0.1756459716490221</v>
      </c>
      <c r="AJ15" s="2">
        <f t="shared" si="20"/>
        <v>2.3168175962777031E-2</v>
      </c>
      <c r="AK15" s="2">
        <f t="shared" si="21"/>
        <v>5.4891656044710267E-2</v>
      </c>
      <c r="AL15" s="2">
        <f t="shared" si="22"/>
        <v>0.13306623140633198</v>
      </c>
      <c r="AM15" s="2">
        <f t="shared" si="23"/>
        <v>0.16180817449801241</v>
      </c>
      <c r="AN15" s="2">
        <f t="shared" si="24"/>
        <v>0.22827544255018356</v>
      </c>
      <c r="AO15" s="2">
        <f t="shared" si="25"/>
        <v>6.8000417063452112E-2</v>
      </c>
      <c r="AP15" s="2">
        <f t="shared" si="40"/>
        <v>4.2673449525845723E-2</v>
      </c>
      <c r="AQ15" s="2">
        <f t="shared" si="41"/>
        <v>0.12708999511791436</v>
      </c>
      <c r="AR15" s="2">
        <f t="shared" si="42"/>
        <v>0.13016179845753814</v>
      </c>
      <c r="AS15" s="2">
        <f t="shared" si="43"/>
        <v>0.21446771727239</v>
      </c>
      <c r="AT15" s="2">
        <f t="shared" si="44"/>
        <v>4.4707540897593219E-2</v>
      </c>
      <c r="AU15" s="3">
        <f t="shared" si="45"/>
        <v>304155.64800000004</v>
      </c>
      <c r="AV15" s="3">
        <f t="shared" si="46"/>
        <v>232840.09726785542</v>
      </c>
      <c r="AW15" s="3">
        <f t="shared" si="47"/>
        <v>194380.33600000001</v>
      </c>
      <c r="AX15" s="3">
        <f t="shared" si="48"/>
        <v>114865.10800000001</v>
      </c>
      <c r="AY15" s="3">
        <f t="shared" si="49"/>
        <v>4418.734999999986</v>
      </c>
      <c r="AZ15" s="3" t="e">
        <f t="shared" si="50"/>
        <v>#N/A</v>
      </c>
      <c r="BA15" s="3" t="e">
        <f t="shared" si="51"/>
        <v>#N/A</v>
      </c>
      <c r="BB15" s="3" t="e">
        <f t="shared" si="52"/>
        <v>#N/A</v>
      </c>
      <c r="BC15" s="3" t="e">
        <f t="shared" si="53"/>
        <v>#N/A</v>
      </c>
      <c r="BD15" s="3" t="e">
        <f t="shared" si="54"/>
        <v>#N/A</v>
      </c>
      <c r="BF15">
        <f t="shared" si="0"/>
        <v>3.7308460004966735</v>
      </c>
      <c r="BG15">
        <f t="shared" si="1"/>
        <v>3.9762909043933989</v>
      </c>
      <c r="BH15">
        <f t="shared" si="2"/>
        <v>8.783813621376531</v>
      </c>
      <c r="BI15">
        <f t="shared" si="3"/>
        <v>3.3381885165090797</v>
      </c>
      <c r="BJ15">
        <f t="shared" si="4"/>
        <v>3.0979851072656448</v>
      </c>
      <c r="BK15" s="8">
        <f t="shared" si="29"/>
        <v>-7.2754430717721447E-2</v>
      </c>
      <c r="BL15" s="8">
        <f t="shared" si="30"/>
        <v>-9.3988477145012864E-2</v>
      </c>
      <c r="BM15" s="8">
        <f t="shared" si="31"/>
        <v>5.415868203909547E-2</v>
      </c>
      <c r="BN15" s="8">
        <f t="shared" si="32"/>
        <v>-8.1616918531572463E-2</v>
      </c>
      <c r="BO15" s="8">
        <f t="shared" si="33"/>
        <v>-2.2233877875516173E-2</v>
      </c>
    </row>
    <row r="16" spans="1:67" x14ac:dyDescent="0.3">
      <c r="A16" t="s">
        <v>15</v>
      </c>
      <c r="B16">
        <v>4356770.034</v>
      </c>
      <c r="C16">
        <v>3846741.984889355</v>
      </c>
      <c r="D16">
        <v>876633.02</v>
      </c>
      <c r="E16">
        <v>797543.16399999999</v>
      </c>
      <c r="F16">
        <v>205869.04699999999</v>
      </c>
      <c r="G16">
        <f>VLOOKUP(G$3,GDPdata!$A$1:$BG$265,MATCH(Top5Analysis!$A16,GDPdata!$A$1:$BG$1,0),FALSE)</f>
        <v>1167770000000</v>
      </c>
      <c r="H16">
        <f>VLOOKUP(H$3,GDPdata!$A$1:$BG$265,MATCH(Top5Analysis!$A16,GDPdata!$A$1:$BG$1,0),FALSE)</f>
        <v>967419657510.24268</v>
      </c>
      <c r="I16">
        <f>VLOOKUP(I$3,GDPdata!$A$1:$BG$265,MATCH(Top5Analysis!$A16,GDPdata!$A$1:$BG$1,0),FALSE)</f>
        <v>99800958648.143631</v>
      </c>
      <c r="J16">
        <f>VLOOKUP(J$3,GDPdata!$A$1:$BG$265,MATCH(Top5Analysis!$A16,GDPdata!$A$1:$BG$1,0),FALSE)</f>
        <v>238914956436.922</v>
      </c>
      <c r="K16">
        <f>VLOOKUP(K$3,GDPdata!$A$1:$BG$265,MATCH(Top5Analysis!$A16,GDPdata!$A$1:$BG$1,0),FALSE)</f>
        <v>66452561865.833153</v>
      </c>
      <c r="L16">
        <f>G16/VLOOKUP(G$3,POPdata!$A$4:$BI$268,MATCH(Top5Analysis!$A16,POPdata!$A$4:$BI$4,0),FALSE)</f>
        <v>5623.4439784071155</v>
      </c>
      <c r="M16">
        <f>H16/VLOOKUP(H$3,POPdata!$A$4:$BI$268,MATCH(Top5Analysis!$A16,POPdata!$A$4:$BI$4,0),FALSE)</f>
        <v>2176.907041653531</v>
      </c>
      <c r="N16">
        <f>I16/VLOOKUP(I$3,POPdata!$A$4:$BI$268,MATCH(Top5Analysis!$A16,POPdata!$A$4:$BI$4,0),FALSE)</f>
        <v>118.65457778534622</v>
      </c>
      <c r="O16">
        <f>J16/VLOOKUP(J$3,POPdata!$A$4:$BI$268,MATCH(Top5Analysis!$A16,POPdata!$A$4:$BI$4,0),FALSE)</f>
        <v>2260.3759466864908</v>
      </c>
      <c r="P16">
        <f>K16/VLOOKUP(K$3,POPdata!$A$4:$BI$268,MATCH(Top5Analysis!$A16,POPdata!$A$4:$BI$4,0),FALSE)</f>
        <v>117.36073809819756</v>
      </c>
      <c r="Q16">
        <f t="shared" si="6"/>
        <v>27865.532999999821</v>
      </c>
      <c r="R16">
        <f t="shared" si="7"/>
        <v>93301.228990205098</v>
      </c>
      <c r="S16">
        <f t="shared" si="8"/>
        <v>105015.54599999997</v>
      </c>
      <c r="T16">
        <f t="shared" si="9"/>
        <v>28719.944000000018</v>
      </c>
      <c r="U16">
        <f t="shared" si="10"/>
        <v>10725.975000000006</v>
      </c>
      <c r="V16">
        <f t="shared" si="11"/>
        <v>91886000000</v>
      </c>
      <c r="W16">
        <f t="shared" si="12"/>
        <v>112185305455.97595</v>
      </c>
      <c r="X16">
        <f t="shared" si="13"/>
        <v>7197985214.0710144</v>
      </c>
      <c r="Y16">
        <f t="shared" si="14"/>
        <v>27400767110.533112</v>
      </c>
      <c r="Z16">
        <f t="shared" si="15"/>
        <v>4862761346.3247452</v>
      </c>
      <c r="AA16">
        <f t="shared" si="34"/>
        <v>376.56026110613857</v>
      </c>
      <c r="AB16">
        <f t="shared" si="35"/>
        <v>242.26023320083505</v>
      </c>
      <c r="AC16">
        <f t="shared" si="36"/>
        <v>5.4915862306605305</v>
      </c>
      <c r="AD16">
        <f t="shared" si="37"/>
        <v>233.31006594099381</v>
      </c>
      <c r="AE16">
        <f t="shared" si="38"/>
        <v>6.1031674498432835</v>
      </c>
      <c r="AF16" s="2">
        <f t="shared" si="39"/>
        <v>6.4370865639476992E-3</v>
      </c>
      <c r="AG16" s="2">
        <f t="shared" si="17"/>
        <v>2.4857520088352764E-2</v>
      </c>
      <c r="AH16" s="2">
        <f t="shared" si="18"/>
        <v>0.13609793652754937</v>
      </c>
      <c r="AI16" s="2">
        <f t="shared" si="19"/>
        <v>3.735571878279121E-2</v>
      </c>
      <c r="AJ16" s="2">
        <f t="shared" si="20"/>
        <v>5.4964672279013867E-2</v>
      </c>
      <c r="AK16" s="2">
        <f t="shared" si="21"/>
        <v>8.5405118023876181E-2</v>
      </c>
      <c r="AL16" s="2">
        <f t="shared" si="22"/>
        <v>0.13117492905483469</v>
      </c>
      <c r="AM16" s="2">
        <f t="shared" si="23"/>
        <v>7.7729525814800304E-2</v>
      </c>
      <c r="AN16" s="2">
        <f t="shared" si="24"/>
        <v>0.12954576332583917</v>
      </c>
      <c r="AO16" s="2">
        <f t="shared" si="25"/>
        <v>7.895400383354835E-2</v>
      </c>
      <c r="AP16" s="2">
        <f t="shared" si="40"/>
        <v>7.1768364117633432E-2</v>
      </c>
      <c r="AQ16" s="2">
        <f t="shared" si="41"/>
        <v>0.12522194342779883</v>
      </c>
      <c r="AR16" s="2">
        <f t="shared" si="42"/>
        <v>4.8528111136110587E-2</v>
      </c>
      <c r="AS16" s="2">
        <f t="shared" si="43"/>
        <v>0.11509742636247669</v>
      </c>
      <c r="AT16" s="2">
        <f t="shared" si="44"/>
        <v>5.4856199126738364E-2</v>
      </c>
      <c r="AU16" s="3">
        <f t="shared" si="45"/>
        <v>27865.532999999821</v>
      </c>
      <c r="AV16" s="3">
        <f t="shared" si="46"/>
        <v>93301.228990205098</v>
      </c>
      <c r="AW16" s="3">
        <f t="shared" si="47"/>
        <v>105015.54599999997</v>
      </c>
      <c r="AX16" s="3">
        <f t="shared" si="48"/>
        <v>28719.944000000018</v>
      </c>
      <c r="AY16" s="3">
        <f t="shared" si="49"/>
        <v>10725.975000000006</v>
      </c>
      <c r="AZ16" s="3" t="e">
        <f t="shared" si="50"/>
        <v>#N/A</v>
      </c>
      <c r="BA16" s="3" t="e">
        <f t="shared" si="51"/>
        <v>#N/A</v>
      </c>
      <c r="BB16" s="3" t="e">
        <f t="shared" si="52"/>
        <v>#N/A</v>
      </c>
      <c r="BC16" s="3" t="e">
        <f t="shared" si="53"/>
        <v>#N/A</v>
      </c>
      <c r="BD16" s="3" t="e">
        <f t="shared" si="54"/>
        <v>#N/A</v>
      </c>
      <c r="BF16">
        <f t="shared" si="0"/>
        <v>3.5595590608281493</v>
      </c>
      <c r="BG16">
        <f t="shared" si="1"/>
        <v>3.4528417924751653</v>
      </c>
      <c r="BH16">
        <f t="shared" si="2"/>
        <v>8.194172392309591</v>
      </c>
      <c r="BI16">
        <f t="shared" si="3"/>
        <v>2.697190865199885</v>
      </c>
      <c r="BJ16">
        <f t="shared" si="4"/>
        <v>3.0896242326574939</v>
      </c>
      <c r="BK16" s="8">
        <f t="shared" si="29"/>
        <v>-4.5911018478307968E-2</v>
      </c>
      <c r="BL16" s="8">
        <f t="shared" si="30"/>
        <v>-0.13164255948675066</v>
      </c>
      <c r="BM16" s="8">
        <f t="shared" si="31"/>
        <v>-6.7128158051073944E-2</v>
      </c>
      <c r="BN16" s="8">
        <f t="shared" si="32"/>
        <v>-0.19201960828129616</v>
      </c>
      <c r="BO16" s="8">
        <f t="shared" si="33"/>
        <v>-2.6988104586243293E-3</v>
      </c>
    </row>
    <row r="17" spans="1:67" x14ac:dyDescent="0.3">
      <c r="A17" t="s">
        <v>16</v>
      </c>
      <c r="B17">
        <v>4564952.9579999996</v>
      </c>
      <c r="C17">
        <v>3999496.0598120205</v>
      </c>
      <c r="D17">
        <v>931575.68099999998</v>
      </c>
      <c r="E17">
        <v>853373.23899999994</v>
      </c>
      <c r="F17">
        <v>217849.136</v>
      </c>
      <c r="G17">
        <f>VLOOKUP(G$3,GDPdata!$A$1:$BG$265,MATCH(Top5Analysis!$A17,GDPdata!$A$1:$BG$1,0),FALSE)</f>
        <v>1282449000000</v>
      </c>
      <c r="H17">
        <f>VLOOKUP(H$3,GDPdata!$A$1:$BG$265,MATCH(Top5Analysis!$A17,GDPdata!$A$1:$BG$1,0),FALSE)</f>
        <v>1158320102742.0913</v>
      </c>
      <c r="I17">
        <f>VLOOKUP(I$3,GDPdata!$A$1:$BG$265,MATCH(Top5Analysis!$A17,GDPdata!$A$1:$BG$1,0),FALSE)</f>
        <v>113687586299.05127</v>
      </c>
      <c r="J17">
        <f>VLOOKUP(J$3,GDPdata!$A$1:$BG$265,MATCH(Top5Analysis!$A17,GDPdata!$A$1:$BG$1,0),FALSE)</f>
        <v>316393344649.99298</v>
      </c>
      <c r="K17">
        <f>VLOOKUP(K$3,GDPdata!$A$1:$BG$265,MATCH(Top5Analysis!$A17,GDPdata!$A$1:$BG$1,0),FALSE)</f>
        <v>70509913049.400299</v>
      </c>
      <c r="L17">
        <f>G17/VLOOKUP(G$3,POPdata!$A$4:$BI$268,MATCH(Top5Analysis!$A17,POPdata!$A$4:$BI$4,0),FALSE)</f>
        <v>6109.9258680489384</v>
      </c>
      <c r="M17">
        <f>H17/VLOOKUP(H$3,POPdata!$A$4:$BI$268,MATCH(Top5Analysis!$A17,POPdata!$A$4:$BI$4,0),FALSE)</f>
        <v>2589.8509474687562</v>
      </c>
      <c r="N17">
        <f>I17/VLOOKUP(I$3,POPdata!$A$4:$BI$268,MATCH(Top5Analysis!$A17,POPdata!$A$4:$BI$4,0),FALSE)</f>
        <v>131.88356124386769</v>
      </c>
      <c r="O17">
        <f>J17/VLOOKUP(J$3,POPdata!$A$4:$BI$268,MATCH(Top5Analysis!$A17,POPdata!$A$4:$BI$4,0),FALSE)</f>
        <v>2951.760874818011</v>
      </c>
      <c r="P17">
        <f>K17/VLOOKUP(K$3,POPdata!$A$4:$BI$268,MATCH(Top5Analysis!$A17,POPdata!$A$4:$BI$4,0),FALSE)</f>
        <v>121.69228858488405</v>
      </c>
      <c r="Q17">
        <f t="shared" si="6"/>
        <v>208182.92399999965</v>
      </c>
      <c r="R17">
        <f t="shared" si="7"/>
        <v>152754.07492266549</v>
      </c>
      <c r="S17">
        <f t="shared" si="8"/>
        <v>54942.660999999964</v>
      </c>
      <c r="T17">
        <f t="shared" si="9"/>
        <v>55830.074999999953</v>
      </c>
      <c r="U17">
        <f t="shared" si="10"/>
        <v>11980.089000000007</v>
      </c>
      <c r="V17">
        <f t="shared" si="11"/>
        <v>114679000000</v>
      </c>
      <c r="W17">
        <f t="shared" si="12"/>
        <v>190900445231.84863</v>
      </c>
      <c r="X17">
        <f t="shared" si="13"/>
        <v>13886627650.907639</v>
      </c>
      <c r="Y17">
        <f t="shared" si="14"/>
        <v>77478388213.070984</v>
      </c>
      <c r="Z17">
        <f t="shared" si="15"/>
        <v>4057351183.5671463</v>
      </c>
      <c r="AA17">
        <f t="shared" si="34"/>
        <v>486.48188964182282</v>
      </c>
      <c r="AB17">
        <f t="shared" si="35"/>
        <v>412.94390581522521</v>
      </c>
      <c r="AC17">
        <f t="shared" si="36"/>
        <v>13.228983458521469</v>
      </c>
      <c r="AD17">
        <f t="shared" si="37"/>
        <v>691.38492813152016</v>
      </c>
      <c r="AE17">
        <f t="shared" si="38"/>
        <v>4.3315504866864956</v>
      </c>
      <c r="AF17" s="2">
        <f t="shared" si="39"/>
        <v>4.7783776140432305E-2</v>
      </c>
      <c r="AG17" s="2">
        <f t="shared" si="17"/>
        <v>3.9709987184664064E-2</v>
      </c>
      <c r="AH17" s="2">
        <f t="shared" si="18"/>
        <v>6.267464234920099E-2</v>
      </c>
      <c r="AI17" s="2">
        <f t="shared" si="19"/>
        <v>7.0002574807349172E-2</v>
      </c>
      <c r="AJ17" s="2">
        <f t="shared" si="20"/>
        <v>5.8192764646158815E-2</v>
      </c>
      <c r="AK17" s="2">
        <f t="shared" si="21"/>
        <v>9.820341334338098E-2</v>
      </c>
      <c r="AL17" s="2">
        <f t="shared" si="22"/>
        <v>0.19732950819208203</v>
      </c>
      <c r="AM17" s="2">
        <f t="shared" si="23"/>
        <v>0.13914322907324037</v>
      </c>
      <c r="AN17" s="2">
        <f t="shared" si="24"/>
        <v>0.32429274989122214</v>
      </c>
      <c r="AO17" s="2">
        <f t="shared" si="25"/>
        <v>6.1056354633232723E-2</v>
      </c>
      <c r="AP17" s="2">
        <f t="shared" si="40"/>
        <v>8.650960007956239E-2</v>
      </c>
      <c r="AQ17" s="2">
        <f t="shared" si="41"/>
        <v>0.18969294412386209</v>
      </c>
      <c r="AR17" s="2">
        <f t="shared" si="42"/>
        <v>0.11149155561830537</v>
      </c>
      <c r="AS17" s="2">
        <f t="shared" si="43"/>
        <v>0.30587165340572159</v>
      </c>
      <c r="AT17" s="2">
        <f t="shared" si="44"/>
        <v>3.690800310971306E-2</v>
      </c>
      <c r="AU17" s="3">
        <f t="shared" si="45"/>
        <v>208182.92399999965</v>
      </c>
      <c r="AV17" s="3">
        <f t="shared" si="46"/>
        <v>152754.07492266549</v>
      </c>
      <c r="AW17" s="3">
        <f t="shared" si="47"/>
        <v>54942.660999999964</v>
      </c>
      <c r="AX17" s="3">
        <f t="shared" si="48"/>
        <v>55830.074999999953</v>
      </c>
      <c r="AY17" s="3">
        <f t="shared" si="49"/>
        <v>11980.089000000007</v>
      </c>
      <c r="AZ17" s="3" t="e">
        <f t="shared" si="50"/>
        <v>#N/A</v>
      </c>
      <c r="BA17" s="3" t="e">
        <f t="shared" si="51"/>
        <v>#N/A</v>
      </c>
      <c r="BB17" s="3" t="e">
        <f t="shared" si="52"/>
        <v>#N/A</v>
      </c>
      <c r="BC17" s="3" t="e">
        <f t="shared" si="53"/>
        <v>#N/A</v>
      </c>
      <c r="BD17" s="3" t="e">
        <f t="shared" si="54"/>
        <v>#N/A</v>
      </c>
      <c r="BF17">
        <f t="shared" si="0"/>
        <v>3.3391888888655545</v>
      </c>
      <c r="BG17">
        <f t="shared" si="1"/>
        <v>2.8583815495562073</v>
      </c>
      <c r="BH17">
        <f t="shared" si="2"/>
        <v>6.990852852823453</v>
      </c>
      <c r="BI17">
        <f t="shared" si="3"/>
        <v>2.1303555064391069</v>
      </c>
      <c r="BJ17">
        <f t="shared" si="4"/>
        <v>2.6588991023292845</v>
      </c>
      <c r="BK17" s="8">
        <f t="shared" si="29"/>
        <v>-6.1909401753633089E-2</v>
      </c>
      <c r="BL17" s="8">
        <f t="shared" si="30"/>
        <v>-0.17216550269244163</v>
      </c>
      <c r="BM17" s="8">
        <f t="shared" si="31"/>
        <v>-0.14685064969044093</v>
      </c>
      <c r="BN17" s="8">
        <f t="shared" si="32"/>
        <v>-0.21015767407278788</v>
      </c>
      <c r="BO17" s="8">
        <f t="shared" si="33"/>
        <v>-0.13941019939428931</v>
      </c>
    </row>
    <row r="18" spans="1:67" x14ac:dyDescent="0.3">
      <c r="A18" t="s">
        <v>17</v>
      </c>
      <c r="B18">
        <v>4770194.9479999999</v>
      </c>
      <c r="C18">
        <v>4203895.4116469175</v>
      </c>
      <c r="D18">
        <v>968542.70799999998</v>
      </c>
      <c r="E18">
        <v>915748.90899999999</v>
      </c>
      <c r="F18">
        <v>224343.39300000001</v>
      </c>
      <c r="G18">
        <f>VLOOKUP(G$3,GDPdata!$A$1:$BG$265,MATCH(Top5Analysis!$A18,GDPdata!$A$1:$BG$1,0),FALSE)</f>
        <v>1428549000000</v>
      </c>
      <c r="H18">
        <f>VLOOKUP(H$3,GDPdata!$A$1:$BG$265,MATCH(Top5Analysis!$A18,GDPdata!$A$1:$BG$1,0),FALSE)</f>
        <v>1470725772176.7813</v>
      </c>
      <c r="I18">
        <f>VLOOKUP(I$3,GDPdata!$A$1:$BG$265,MATCH(Top5Analysis!$A18,GDPdata!$A$1:$BG$1,0),FALSE)</f>
        <v>138544284708.95746</v>
      </c>
      <c r="J18">
        <f>VLOOKUP(J$3,GDPdata!$A$1:$BG$265,MATCH(Top5Analysis!$A18,GDPdata!$A$1:$BG$1,0),FALSE)</f>
        <v>429857320166.565</v>
      </c>
      <c r="K18">
        <f>VLOOKUP(K$3,GDPdata!$A$1:$BG$265,MATCH(Top5Analysis!$A18,GDPdata!$A$1:$BG$1,0),FALSE)</f>
        <v>84374541630.206161</v>
      </c>
      <c r="L18">
        <f>G18/VLOOKUP(G$3,POPdata!$A$4:$BI$268,MATCH(Top5Analysis!$A18,POPdata!$A$4:$BI$4,0),FALSE)</f>
        <v>6741.3323643639487</v>
      </c>
      <c r="M18">
        <f>H18/VLOOKUP(H$3,POPdata!$A$4:$BI$268,MATCH(Top5Analysis!$A18,POPdata!$A$4:$BI$4,0),FALSE)</f>
        <v>3268.5654060374645</v>
      </c>
      <c r="N18">
        <f>I18/VLOOKUP(I$3,POPdata!$A$4:$BI$268,MATCH(Top5Analysis!$A18,POPdata!$A$4:$BI$4,0),FALSE)</f>
        <v>157.09037429865688</v>
      </c>
      <c r="O18">
        <f>J18/VLOOKUP(J$3,POPdata!$A$4:$BI$268,MATCH(Top5Analysis!$A18,POPdata!$A$4:$BI$4,0),FALSE)</f>
        <v>3977.2510863957382</v>
      </c>
      <c r="P18">
        <f>K18/VLOOKUP(K$3,POPdata!$A$4:$BI$268,MATCH(Top5Analysis!$A18,POPdata!$A$4:$BI$4,0),FALSE)</f>
        <v>142.27008132106954</v>
      </c>
      <c r="Q18">
        <f t="shared" si="6"/>
        <v>205241.99000000022</v>
      </c>
      <c r="R18">
        <f t="shared" si="7"/>
        <v>204399.35183489695</v>
      </c>
      <c r="S18">
        <f t="shared" si="8"/>
        <v>36967.027000000002</v>
      </c>
      <c r="T18">
        <f t="shared" si="9"/>
        <v>62375.670000000042</v>
      </c>
      <c r="U18">
        <f t="shared" si="10"/>
        <v>6494.2570000000123</v>
      </c>
      <c r="V18">
        <f t="shared" si="11"/>
        <v>146100000000</v>
      </c>
      <c r="W18">
        <f t="shared" si="12"/>
        <v>312405669434.68994</v>
      </c>
      <c r="X18">
        <f t="shared" si="13"/>
        <v>24856698409.906189</v>
      </c>
      <c r="Y18">
        <f t="shared" si="14"/>
        <v>113463975516.57202</v>
      </c>
      <c r="Z18">
        <f t="shared" si="15"/>
        <v>13864628580.805862</v>
      </c>
      <c r="AA18">
        <f t="shared" si="34"/>
        <v>631.40649631501037</v>
      </c>
      <c r="AB18">
        <f t="shared" si="35"/>
        <v>678.71445856870832</v>
      </c>
      <c r="AC18">
        <f t="shared" si="36"/>
        <v>25.206813054789194</v>
      </c>
      <c r="AD18">
        <f t="shared" si="37"/>
        <v>1025.4902115777272</v>
      </c>
      <c r="AE18">
        <f t="shared" si="38"/>
        <v>20.577792736185486</v>
      </c>
      <c r="AF18" s="2">
        <f t="shared" si="39"/>
        <v>4.4960373499647405E-2</v>
      </c>
      <c r="AG18" s="2">
        <f t="shared" si="17"/>
        <v>5.1106276585381583E-2</v>
      </c>
      <c r="AH18" s="2">
        <f t="shared" si="18"/>
        <v>3.9682258515290718E-2</v>
      </c>
      <c r="AI18" s="2">
        <f t="shared" si="19"/>
        <v>7.3093070123798481E-2</v>
      </c>
      <c r="AJ18" s="2">
        <f t="shared" si="20"/>
        <v>2.9810799892270458E-2</v>
      </c>
      <c r="AK18" s="2">
        <f t="shared" si="21"/>
        <v>0.11392265891275209</v>
      </c>
      <c r="AL18" s="2">
        <f t="shared" si="22"/>
        <v>0.26970581680757499</v>
      </c>
      <c r="AM18" s="2">
        <f t="shared" si="23"/>
        <v>0.21864039178843592</v>
      </c>
      <c r="AN18" s="2">
        <f t="shared" si="24"/>
        <v>0.35861682122956923</v>
      </c>
      <c r="AO18" s="2">
        <f t="shared" si="25"/>
        <v>0.1966337495139456</v>
      </c>
      <c r="AP18" s="2">
        <f t="shared" si="40"/>
        <v>0.10334110592353803</v>
      </c>
      <c r="AQ18" s="2">
        <f t="shared" si="41"/>
        <v>0.2620669962617207</v>
      </c>
      <c r="AR18" s="2">
        <f t="shared" si="42"/>
        <v>0.19112930237134659</v>
      </c>
      <c r="AS18" s="2">
        <f t="shared" si="43"/>
        <v>0.34741642533660633</v>
      </c>
      <c r="AT18" s="2">
        <f t="shared" si="44"/>
        <v>0.16909693272661114</v>
      </c>
      <c r="AU18" s="3">
        <f t="shared" si="45"/>
        <v>205241.99000000022</v>
      </c>
      <c r="AV18" s="3">
        <f t="shared" si="46"/>
        <v>204399.35183489695</v>
      </c>
      <c r="AW18" s="3">
        <f t="shared" si="47"/>
        <v>36967.027000000002</v>
      </c>
      <c r="AX18" s="3">
        <f t="shared" si="48"/>
        <v>62375.670000000042</v>
      </c>
      <c r="AY18" s="3">
        <f t="shared" si="49"/>
        <v>6494.2570000000123</v>
      </c>
      <c r="AZ18" s="3" t="e">
        <f t="shared" si="50"/>
        <v>#N/A</v>
      </c>
      <c r="BA18" s="3" t="e">
        <f t="shared" si="51"/>
        <v>#N/A</v>
      </c>
      <c r="BB18" s="3" t="e">
        <f t="shared" si="52"/>
        <v>#N/A</v>
      </c>
      <c r="BC18" s="3" t="e">
        <f t="shared" si="53"/>
        <v>#N/A</v>
      </c>
      <c r="BD18" s="3" t="e">
        <f t="shared" si="54"/>
        <v>#N/A</v>
      </c>
      <c r="BF18">
        <f t="shared" si="0"/>
        <v>2.9690169470404988</v>
      </c>
      <c r="BG18">
        <f t="shared" si="1"/>
        <v>2.5064200158235286</v>
      </c>
      <c r="BH18">
        <f t="shared" si="2"/>
        <v>6.8525444504494821</v>
      </c>
      <c r="BI18">
        <f t="shared" si="3"/>
        <v>1.9194435296313177</v>
      </c>
      <c r="BJ18">
        <f t="shared" si="4"/>
        <v>2.3624931355845686</v>
      </c>
      <c r="BK18" s="8">
        <f t="shared" si="29"/>
        <v>-0.11085684402562108</v>
      </c>
      <c r="BL18" s="8">
        <f t="shared" si="30"/>
        <v>-0.1231331533704184</v>
      </c>
      <c r="BM18" s="8">
        <f t="shared" si="31"/>
        <v>-1.978419590366734E-2</v>
      </c>
      <c r="BN18" s="8">
        <f t="shared" si="32"/>
        <v>-9.9003183351462742E-2</v>
      </c>
      <c r="BO18" s="8">
        <f t="shared" si="33"/>
        <v>-0.11147695167712619</v>
      </c>
    </row>
    <row r="19" spans="1:67" x14ac:dyDescent="0.3">
      <c r="A19" t="s">
        <v>18</v>
      </c>
      <c r="B19">
        <v>4598487.6730000004</v>
      </c>
      <c r="C19">
        <v>4142868.5847343332</v>
      </c>
      <c r="D19">
        <v>988014.478</v>
      </c>
      <c r="E19">
        <v>915873.58700000006</v>
      </c>
      <c r="F19">
        <v>231992.755</v>
      </c>
      <c r="G19">
        <f>VLOOKUP(G$3,GDPdata!$A$1:$BG$265,MATCH(Top5Analysis!$A19,GDPdata!$A$1:$BG$1,0),FALSE)</f>
        <v>1548825000000</v>
      </c>
      <c r="H19">
        <f>VLOOKUP(H$3,GDPdata!$A$1:$BG$265,MATCH(Top5Analysis!$A19,GDPdata!$A$1:$BG$1,0),FALSE)</f>
        <v>1652902769120.7295</v>
      </c>
      <c r="I19">
        <f>VLOOKUP(I$3,GDPdata!$A$1:$BG$265,MATCH(Top5Analysis!$A19,GDPdata!$A$1:$BG$1,0),FALSE)</f>
        <v>144182133387.7218</v>
      </c>
      <c r="J19">
        <f>VLOOKUP(J$3,GDPdata!$A$1:$BG$265,MATCH(Top5Analysis!$A19,GDPdata!$A$1:$BG$1,0),FALSE)</f>
        <v>477155786487.7218</v>
      </c>
      <c r="K19">
        <f>VLOOKUP(K$3,GDPdata!$A$1:$BG$265,MATCH(Top5Analysis!$A19,GDPdata!$A$1:$BG$1,0),FALSE)</f>
        <v>98198276856.620941</v>
      </c>
      <c r="L19">
        <f>G19/VLOOKUP(G$3,POPdata!$A$4:$BI$268,MATCH(Top5Analysis!$A19,POPdata!$A$4:$BI$4,0),FALSE)</f>
        <v>7242.4411046788928</v>
      </c>
      <c r="M19">
        <f>H19/VLOOKUP(H$3,POPdata!$A$4:$BI$268,MATCH(Top5Analysis!$A19,POPdata!$A$4:$BI$4,0),FALSE)</f>
        <v>3653.0184142224116</v>
      </c>
      <c r="N19">
        <f>I19/VLOOKUP(I$3,POPdata!$A$4:$BI$268,MATCH(Top5Analysis!$A19,POPdata!$A$4:$BI$4,0),FALSE)</f>
        <v>160.14009372768567</v>
      </c>
      <c r="O19">
        <f>J19/VLOOKUP(J$3,POPdata!$A$4:$BI$268,MATCH(Top5Analysis!$A19,POPdata!$A$4:$BI$4,0),FALSE)</f>
        <v>4331.4009049193173</v>
      </c>
      <c r="P19">
        <f>K19/VLOOKUP(K$3,POPdata!$A$4:$BI$268,MATCH(Top5Analysis!$A19,POPdata!$A$4:$BI$4,0),FALSE)</f>
        <v>161.76301063677329</v>
      </c>
      <c r="Q19">
        <f t="shared" si="6"/>
        <v>-171707.27499999944</v>
      </c>
      <c r="R19">
        <f t="shared" si="7"/>
        <v>-61026.826912584249</v>
      </c>
      <c r="S19">
        <f t="shared" si="8"/>
        <v>19471.770000000019</v>
      </c>
      <c r="T19">
        <f t="shared" si="9"/>
        <v>124.67800000007264</v>
      </c>
      <c r="U19">
        <f t="shared" si="10"/>
        <v>7649.3619999999937</v>
      </c>
      <c r="V19">
        <f t="shared" si="11"/>
        <v>120276000000</v>
      </c>
      <c r="W19">
        <f t="shared" si="12"/>
        <v>182176996943.94824</v>
      </c>
      <c r="X19">
        <f t="shared" si="13"/>
        <v>5637848678.7643433</v>
      </c>
      <c r="Y19">
        <f t="shared" si="14"/>
        <v>47298466321.156799</v>
      </c>
      <c r="Z19">
        <f t="shared" si="15"/>
        <v>13823735226.41478</v>
      </c>
      <c r="AA19">
        <f t="shared" si="34"/>
        <v>501.10874031494404</v>
      </c>
      <c r="AB19">
        <f t="shared" si="35"/>
        <v>384.45300818494707</v>
      </c>
      <c r="AC19">
        <f t="shared" si="36"/>
        <v>3.0497194290287837</v>
      </c>
      <c r="AD19">
        <f t="shared" si="37"/>
        <v>354.14981852357914</v>
      </c>
      <c r="AE19">
        <f t="shared" si="38"/>
        <v>19.492929315703748</v>
      </c>
      <c r="AF19" s="2">
        <f t="shared" si="39"/>
        <v>-3.5995861148608019E-2</v>
      </c>
      <c r="AG19" s="2">
        <f t="shared" si="17"/>
        <v>-1.4516732919546253E-2</v>
      </c>
      <c r="AH19" s="2">
        <f t="shared" si="18"/>
        <v>2.0104193484878335E-2</v>
      </c>
      <c r="AI19" s="2">
        <f t="shared" si="19"/>
        <v>1.3614867435247214E-4</v>
      </c>
      <c r="AJ19" s="2">
        <f t="shared" si="20"/>
        <v>3.4096667157030976E-2</v>
      </c>
      <c r="AK19" s="2">
        <f t="shared" si="21"/>
        <v>8.4194521853993107E-2</v>
      </c>
      <c r="AL19" s="2">
        <f t="shared" si="22"/>
        <v>0.12386877308494637</v>
      </c>
      <c r="AM19" s="2">
        <f t="shared" si="23"/>
        <v>4.069347711172551E-2</v>
      </c>
      <c r="AN19" s="2">
        <f t="shared" si="24"/>
        <v>0.11003294372846591</v>
      </c>
      <c r="AO19" s="2">
        <f t="shared" si="25"/>
        <v>0.16383775199634235</v>
      </c>
      <c r="AP19" s="2">
        <f t="shared" si="40"/>
        <v>7.4333783476380214E-2</v>
      </c>
      <c r="AQ19" s="2">
        <f t="shared" si="41"/>
        <v>0.11762132936817249</v>
      </c>
      <c r="AR19" s="2">
        <f t="shared" si="42"/>
        <v>1.9413789308507991E-2</v>
      </c>
      <c r="AS19" s="2">
        <f t="shared" si="43"/>
        <v>8.9043867442755928E-2</v>
      </c>
      <c r="AT19" s="2">
        <f t="shared" si="44"/>
        <v>0.13701355291779774</v>
      </c>
      <c r="AU19" s="3" t="e">
        <f t="shared" si="45"/>
        <v>#N/A</v>
      </c>
      <c r="AV19" s="3" t="e">
        <f t="shared" si="46"/>
        <v>#N/A</v>
      </c>
      <c r="AW19" s="3">
        <f t="shared" si="47"/>
        <v>19471.770000000019</v>
      </c>
      <c r="AX19" s="3">
        <f t="shared" si="48"/>
        <v>124.67800000007264</v>
      </c>
      <c r="AY19" s="3">
        <f t="shared" si="49"/>
        <v>7649.3619999999937</v>
      </c>
      <c r="AZ19" s="3">
        <f t="shared" si="50"/>
        <v>-171707.27499999944</v>
      </c>
      <c r="BA19" s="3">
        <f t="shared" si="51"/>
        <v>-61026.826912584249</v>
      </c>
      <c r="BB19" s="3" t="e">
        <f t="shared" si="52"/>
        <v>#N/A</v>
      </c>
      <c r="BC19" s="3" t="e">
        <f t="shared" si="53"/>
        <v>#N/A</v>
      </c>
      <c r="BD19" s="3" t="e">
        <f t="shared" si="54"/>
        <v>#N/A</v>
      </c>
      <c r="BF19">
        <f t="shared" si="0"/>
        <v>2.6089582171596928</v>
      </c>
      <c r="BG19">
        <f t="shared" si="1"/>
        <v>2.1096906370810484</v>
      </c>
      <c r="BH19">
        <f t="shared" si="2"/>
        <v>7.0097080858891267</v>
      </c>
      <c r="BI19">
        <f t="shared" si="3"/>
        <v>1.6769066330437135</v>
      </c>
      <c r="BJ19">
        <f t="shared" si="4"/>
        <v>2.5957555726140722</v>
      </c>
      <c r="BK19" s="8">
        <f t="shared" si="29"/>
        <v>-0.12127203593085271</v>
      </c>
      <c r="BL19" s="8">
        <f t="shared" si="30"/>
        <v>-0.15828527391173411</v>
      </c>
      <c r="BM19" s="8">
        <f t="shared" si="31"/>
        <v>2.2935077120052202E-2</v>
      </c>
      <c r="BN19" s="8">
        <f t="shared" si="32"/>
        <v>-0.12635792241003838</v>
      </c>
      <c r="BO19" s="8">
        <f t="shared" si="33"/>
        <v>9.873570996505171E-2</v>
      </c>
    </row>
    <row r="20" spans="1:67" x14ac:dyDescent="0.3">
      <c r="A20" t="s">
        <v>19</v>
      </c>
      <c r="B20">
        <v>4406329.5389999999</v>
      </c>
      <c r="C20">
        <v>4065317.5548587833</v>
      </c>
      <c r="D20">
        <v>1145607.47</v>
      </c>
      <c r="E20">
        <v>870072.75699999998</v>
      </c>
      <c r="F20">
        <v>252201.592</v>
      </c>
      <c r="G20">
        <f>VLOOKUP(G$3,GDPdata!$A$1:$BG$265,MATCH(Top5Analysis!$A20,GDPdata!$A$1:$BG$1,0),FALSE)</f>
        <v>1688923000000</v>
      </c>
      <c r="H20">
        <f>VLOOKUP(H$3,GDPdata!$A$1:$BG$265,MATCH(Top5Analysis!$A20,GDPdata!$A$1:$BG$1,0),FALSE)</f>
        <v>1926973312297.3542</v>
      </c>
      <c r="I20">
        <f>VLOOKUP(I$3,GDPdata!$A$1:$BG$265,MATCH(Top5Analysis!$A20,GDPdata!$A$1:$BG$1,0),FALSE)</f>
        <v>163431551779.76126</v>
      </c>
      <c r="J20">
        <f>VLOOKUP(J$3,GDPdata!$A$1:$BG$265,MATCH(Top5Analysis!$A20,GDPdata!$A$1:$BG$1,0),FALSE)</f>
        <v>518855814542.72833</v>
      </c>
      <c r="K20">
        <f>VLOOKUP(K$3,GDPdata!$A$1:$BG$265,MATCH(Top5Analysis!$A20,GDPdata!$A$1:$BG$1,0),FALSE)</f>
        <v>97159222024.136429</v>
      </c>
      <c r="L20">
        <f>G20/VLOOKUP(G$3,POPdata!$A$4:$BI$268,MATCH(Top5Analysis!$A20,POPdata!$A$4:$BI$4,0),FALSE)</f>
        <v>7820.065471146856</v>
      </c>
      <c r="M20">
        <f>H20/VLOOKUP(H$3,POPdata!$A$4:$BI$268,MATCH(Top5Analysis!$A20,POPdata!$A$4:$BI$4,0),FALSE)</f>
        <v>4236.3586253858575</v>
      </c>
      <c r="N20">
        <f>I20/VLOOKUP(I$3,POPdata!$A$4:$BI$268,MATCH(Top5Analysis!$A20,POPdata!$A$4:$BI$4,0),FALSE)</f>
        <v>178.34181960809613</v>
      </c>
      <c r="O20">
        <f>J20/VLOOKUP(J$3,POPdata!$A$4:$BI$268,MATCH(Top5Analysis!$A20,POPdata!$A$4:$BI$4,0),FALSE)</f>
        <v>4635.1243035798498</v>
      </c>
      <c r="P20">
        <f>K20/VLOOKUP(K$3,POPdata!$A$4:$BI$268,MATCH(Top5Analysis!$A20,POPdata!$A$4:$BI$4,0),FALSE)</f>
        <v>156.38009504325279</v>
      </c>
      <c r="Q20">
        <f t="shared" si="6"/>
        <v>-192158.13400000054</v>
      </c>
      <c r="R20">
        <f t="shared" si="7"/>
        <v>-77551.029875549953</v>
      </c>
      <c r="S20">
        <f t="shared" si="8"/>
        <v>157592.99199999997</v>
      </c>
      <c r="T20">
        <f t="shared" si="9"/>
        <v>-45800.830000000075</v>
      </c>
      <c r="U20">
        <f t="shared" si="10"/>
        <v>20208.837</v>
      </c>
      <c r="V20">
        <f t="shared" si="11"/>
        <v>140098000000</v>
      </c>
      <c r="W20">
        <f t="shared" si="12"/>
        <v>274070543176.62476</v>
      </c>
      <c r="X20">
        <f t="shared" si="13"/>
        <v>19249418392.039459</v>
      </c>
      <c r="Y20">
        <f t="shared" si="14"/>
        <v>41700028055.006531</v>
      </c>
      <c r="Z20">
        <f t="shared" si="15"/>
        <v>-1039054832.4845123</v>
      </c>
      <c r="AA20">
        <f t="shared" si="34"/>
        <v>577.62436646796323</v>
      </c>
      <c r="AB20">
        <f t="shared" si="35"/>
        <v>583.34021116344593</v>
      </c>
      <c r="AC20">
        <f t="shared" si="36"/>
        <v>18.201725880410464</v>
      </c>
      <c r="AD20">
        <f t="shared" si="37"/>
        <v>303.72339866053244</v>
      </c>
      <c r="AE20">
        <f t="shared" si="38"/>
        <v>-5.3829155935204938</v>
      </c>
      <c r="AF20" s="2">
        <f t="shared" si="39"/>
        <v>-4.1787245647793327E-2</v>
      </c>
      <c r="AG20" s="2">
        <f t="shared" si="17"/>
        <v>-1.8719162408701653E-2</v>
      </c>
      <c r="AH20" s="2">
        <f t="shared" si="18"/>
        <v>0.15950473956516251</v>
      </c>
      <c r="AI20" s="2">
        <f t="shared" si="19"/>
        <v>-5.00078074639356E-2</v>
      </c>
      <c r="AJ20" s="2">
        <f t="shared" si="20"/>
        <v>8.710977633762744E-2</v>
      </c>
      <c r="AK20" s="2">
        <f t="shared" si="21"/>
        <v>9.0454376704921471E-2</v>
      </c>
      <c r="AL20" s="2">
        <f t="shared" si="22"/>
        <v>0.16581165468215536</v>
      </c>
      <c r="AM20" s="2">
        <f t="shared" si="23"/>
        <v>0.13350765410216001</v>
      </c>
      <c r="AN20" s="2">
        <f t="shared" si="24"/>
        <v>8.7392900255815212E-2</v>
      </c>
      <c r="AO20" s="2">
        <f t="shared" si="25"/>
        <v>-1.0581192111971921E-2</v>
      </c>
      <c r="AP20" s="2">
        <f t="shared" si="40"/>
        <v>7.9755479971358817E-2</v>
      </c>
      <c r="AQ20" s="2">
        <f t="shared" si="41"/>
        <v>0.15968718057711101</v>
      </c>
      <c r="AR20" s="2">
        <f t="shared" si="42"/>
        <v>0.11366126656177719</v>
      </c>
      <c r="AS20" s="2">
        <f t="shared" si="43"/>
        <v>7.0121285313392165E-2</v>
      </c>
      <c r="AT20" s="2">
        <f t="shared" si="44"/>
        <v>-3.3276554215521045E-2</v>
      </c>
      <c r="AU20" s="3" t="e">
        <f t="shared" si="45"/>
        <v>#N/A</v>
      </c>
      <c r="AV20" s="3" t="e">
        <f t="shared" si="46"/>
        <v>#N/A</v>
      </c>
      <c r="AW20" s="3">
        <f t="shared" si="47"/>
        <v>157592.99199999997</v>
      </c>
      <c r="AX20" s="3" t="e">
        <f t="shared" si="48"/>
        <v>#N/A</v>
      </c>
      <c r="AY20" s="3">
        <f t="shared" si="49"/>
        <v>20208.837</v>
      </c>
      <c r="AZ20" s="3">
        <f t="shared" si="50"/>
        <v>-192158.13400000054</v>
      </c>
      <c r="BA20" s="3">
        <f t="shared" si="51"/>
        <v>-77551.029875549953</v>
      </c>
      <c r="BB20" s="3" t="e">
        <f t="shared" si="52"/>
        <v>#N/A</v>
      </c>
      <c r="BC20" s="3">
        <f t="shared" si="53"/>
        <v>-45800.830000000075</v>
      </c>
      <c r="BD20" s="3" t="e">
        <f t="shared" si="54"/>
        <v>#N/A</v>
      </c>
      <c r="BF20">
        <f t="shared" si="0"/>
        <v>2.4569304474306648</v>
      </c>
      <c r="BG20">
        <f t="shared" si="1"/>
        <v>2.1704176882996449</v>
      </c>
      <c r="BH20">
        <f t="shared" si="2"/>
        <v>7.7704962762798635</v>
      </c>
      <c r="BI20">
        <f t="shared" si="3"/>
        <v>1.5586274512753096</v>
      </c>
      <c r="BJ20">
        <f t="shared" si="4"/>
        <v>2.6027974853610685</v>
      </c>
      <c r="BK20" s="8">
        <f t="shared" si="29"/>
        <v>-5.8271446713522607E-2</v>
      </c>
      <c r="BL20" s="8">
        <f t="shared" si="30"/>
        <v>2.878481335188458E-2</v>
      </c>
      <c r="BM20" s="8">
        <f t="shared" si="31"/>
        <v>0.1085335053997811</v>
      </c>
      <c r="BN20" s="8">
        <f t="shared" si="32"/>
        <v>-7.0534148674525884E-2</v>
      </c>
      <c r="BO20" s="8">
        <f t="shared" si="33"/>
        <v>2.7128566423165485E-3</v>
      </c>
    </row>
    <row r="21" spans="1:67" x14ac:dyDescent="0.3">
      <c r="A21" t="s">
        <v>20</v>
      </c>
      <c r="B21">
        <v>4613100.6679999996</v>
      </c>
      <c r="C21">
        <v>4331569.6840215782</v>
      </c>
      <c r="D21">
        <v>1196193.7350000001</v>
      </c>
      <c r="E21">
        <v>908902.62</v>
      </c>
      <c r="F21">
        <v>263785.64500000002</v>
      </c>
      <c r="G21">
        <f>VLOOKUP(G$3,GDPdata!$A$1:$BG$265,MATCH(Top5Analysis!$A21,GDPdata!$A$1:$BG$1,0),FALSE)</f>
        <v>1877587000000</v>
      </c>
      <c r="H21">
        <f>VLOOKUP(H$3,GDPdata!$A$1:$BG$265,MATCH(Top5Analysis!$A21,GDPdata!$A$1:$BG$1,0),FALSE)</f>
        <v>1995730917312.5239</v>
      </c>
      <c r="I21">
        <f>VLOOKUP(I$3,GDPdata!$A$1:$BG$265,MATCH(Top5Analysis!$A21,GDPdata!$A$1:$BG$1,0),FALSE)</f>
        <v>153940455341.50613</v>
      </c>
      <c r="J21">
        <f>VLOOKUP(J$3,GDPdata!$A$1:$BG$265,MATCH(Top5Analysis!$A21,GDPdata!$A$1:$BG$1,0),FALSE)</f>
        <v>583142956487.97424</v>
      </c>
      <c r="K21">
        <f>VLOOKUP(K$3,GDPdata!$A$1:$BG$265,MATCH(Top5Analysis!$A21,GDPdata!$A$1:$BG$1,0),FALSE)</f>
        <v>101346972433.93364</v>
      </c>
      <c r="L21">
        <f>G21/VLOOKUP(G$3,POPdata!$A$4:$BI$268,MATCH(Top5Analysis!$A21,POPdata!$A$4:$BI$4,0),FALSE)</f>
        <v>8611.401839154265</v>
      </c>
      <c r="M21">
        <f>H21/VLOOKUP(H$3,POPdata!$A$4:$BI$268,MATCH(Top5Analysis!$A21,POPdata!$A$4:$BI$4,0),FALSE)</f>
        <v>4367.0165118796403</v>
      </c>
      <c r="N21">
        <f>I21/VLOOKUP(I$3,POPdata!$A$4:$BI$268,MATCH(Top5Analysis!$A21,POPdata!$A$4:$BI$4,0),FALSE)</f>
        <v>165.40554037242046</v>
      </c>
      <c r="O21">
        <f>J21/VLOOKUP(J$3,POPdata!$A$4:$BI$268,MATCH(Top5Analysis!$A21,POPdata!$A$4:$BI$4,0),FALSE)</f>
        <v>5171.0364942048418</v>
      </c>
      <c r="P21">
        <f>K21/VLOOKUP(K$3,POPdata!$A$4:$BI$268,MATCH(Top5Analysis!$A21,POPdata!$A$4:$BI$4,0),FALSE)</f>
        <v>159.40779845040049</v>
      </c>
      <c r="Q21">
        <f t="shared" si="6"/>
        <v>206771.12899999972</v>
      </c>
      <c r="R21">
        <f t="shared" si="7"/>
        <v>266252.12916279491</v>
      </c>
      <c r="S21">
        <f t="shared" si="8"/>
        <v>50586.26500000013</v>
      </c>
      <c r="T21">
        <f t="shared" si="9"/>
        <v>38829.863000000012</v>
      </c>
      <c r="U21">
        <f t="shared" si="10"/>
        <v>11584.053000000014</v>
      </c>
      <c r="V21">
        <f t="shared" si="11"/>
        <v>188664000000</v>
      </c>
      <c r="W21">
        <f t="shared" si="12"/>
        <v>68757605015.169678</v>
      </c>
      <c r="X21">
        <f t="shared" si="13"/>
        <v>-9491096438.255127</v>
      </c>
      <c r="Y21">
        <f t="shared" si="14"/>
        <v>64287141945.245911</v>
      </c>
      <c r="Z21">
        <f t="shared" si="15"/>
        <v>4187750409.7972107</v>
      </c>
      <c r="AA21">
        <f t="shared" si="34"/>
        <v>791.33636800740896</v>
      </c>
      <c r="AB21">
        <f t="shared" si="35"/>
        <v>130.65788649378283</v>
      </c>
      <c r="AC21">
        <f t="shared" si="36"/>
        <v>-12.93627923567567</v>
      </c>
      <c r="AD21">
        <f t="shared" si="37"/>
        <v>535.91219062499204</v>
      </c>
      <c r="AE21">
        <f t="shared" si="38"/>
        <v>3.0277034071476976</v>
      </c>
      <c r="AF21" s="2">
        <f t="shared" si="39"/>
        <v>4.6925933970641168E-2</v>
      </c>
      <c r="AG21" s="2">
        <f t="shared" si="17"/>
        <v>6.5493562451124115E-2</v>
      </c>
      <c r="AH21" s="2">
        <f t="shared" si="18"/>
        <v>4.4156717134534861E-2</v>
      </c>
      <c r="AI21" s="2">
        <f t="shared" si="19"/>
        <v>4.4628294228961835E-2</v>
      </c>
      <c r="AJ21" s="2">
        <f t="shared" si="20"/>
        <v>4.5931720367570136E-2</v>
      </c>
      <c r="AK21" s="2">
        <f t="shared" si="21"/>
        <v>0.11170669118722405</v>
      </c>
      <c r="AL21" s="2">
        <f t="shared" si="22"/>
        <v>3.5681659199107568E-2</v>
      </c>
      <c r="AM21" s="2">
        <f t="shared" si="23"/>
        <v>-5.8073831735044858E-2</v>
      </c>
      <c r="AN21" s="2">
        <f t="shared" si="24"/>
        <v>0.12390174715860643</v>
      </c>
      <c r="AO21" s="2">
        <f t="shared" si="25"/>
        <v>4.3101934356338134E-2</v>
      </c>
      <c r="AP21" s="2">
        <f t="shared" si="40"/>
        <v>0.1011930617367779</v>
      </c>
      <c r="AQ21" s="2">
        <f t="shared" si="41"/>
        <v>3.0842026855524347E-2</v>
      </c>
      <c r="AR21" s="2">
        <f t="shared" si="42"/>
        <v>-7.2536431803280788E-2</v>
      </c>
      <c r="AS21" s="2">
        <f t="shared" si="43"/>
        <v>0.11561980985301526</v>
      </c>
      <c r="AT21" s="2">
        <f t="shared" si="44"/>
        <v>1.9361181525757946E-2</v>
      </c>
      <c r="AU21" s="3">
        <f t="shared" si="45"/>
        <v>206771.12899999972</v>
      </c>
      <c r="AV21" s="3">
        <f t="shared" si="46"/>
        <v>266252.12916279491</v>
      </c>
      <c r="AW21" s="3">
        <f t="shared" si="47"/>
        <v>50586.26500000013</v>
      </c>
      <c r="AX21" s="3">
        <f t="shared" si="48"/>
        <v>38829.863000000012</v>
      </c>
      <c r="AY21" s="3">
        <f t="shared" si="49"/>
        <v>11584.053000000014</v>
      </c>
      <c r="AZ21" s="3" t="e">
        <f t="shared" si="50"/>
        <v>#N/A</v>
      </c>
      <c r="BA21" s="3" t="e">
        <f t="shared" si="51"/>
        <v>#N/A</v>
      </c>
      <c r="BB21" s="3" t="e">
        <f t="shared" si="52"/>
        <v>#N/A</v>
      </c>
      <c r="BC21" s="3" t="e">
        <f t="shared" si="53"/>
        <v>#N/A</v>
      </c>
      <c r="BD21" s="3" t="e">
        <f t="shared" si="54"/>
        <v>#N/A</v>
      </c>
      <c r="BF21">
        <f t="shared" si="0"/>
        <v>2.2734439807071212</v>
      </c>
      <c r="BG21">
        <f t="shared" si="1"/>
        <v>1.9096583459574483</v>
      </c>
      <c r="BH21">
        <f t="shared" si="2"/>
        <v>7.4901395624461529</v>
      </c>
      <c r="BI21">
        <f t="shared" si="3"/>
        <v>1.3030767118124982</v>
      </c>
      <c r="BJ21">
        <f t="shared" si="4"/>
        <v>2.3280131810933633</v>
      </c>
      <c r="BK21" s="8">
        <f t="shared" si="29"/>
        <v>-7.4681180704738559E-2</v>
      </c>
      <c r="BL21" s="8">
        <f t="shared" si="30"/>
        <v>-0.12014247015581661</v>
      </c>
      <c r="BM21" s="8">
        <f t="shared" si="31"/>
        <v>-3.607964071606657E-2</v>
      </c>
      <c r="BN21" s="8">
        <f t="shared" si="32"/>
        <v>-0.16395883394310365</v>
      </c>
      <c r="BO21" s="8">
        <f t="shared" si="33"/>
        <v>-0.1055726793241412</v>
      </c>
    </row>
    <row r="22" spans="1:67" x14ac:dyDescent="0.3">
      <c r="A22" t="s">
        <v>21</v>
      </c>
      <c r="B22">
        <v>4742292.7450000001</v>
      </c>
      <c r="C22">
        <v>4315907.794070824</v>
      </c>
      <c r="D22">
        <v>1310310.7749999999</v>
      </c>
      <c r="E22">
        <v>935213.34499999997</v>
      </c>
      <c r="F22">
        <v>279051.36599999998</v>
      </c>
      <c r="G22">
        <f>VLOOKUP(G$3,GDPdata!$A$1:$BG$265,MATCH(Top5Analysis!$A22,GDPdata!$A$1:$BG$1,0),FALSE)</f>
        <v>2085951000000</v>
      </c>
      <c r="H22">
        <f>VLOOKUP(H$3,GDPdata!$A$1:$BG$265,MATCH(Top5Analysis!$A22,GDPdata!$A$1:$BG$1,0),FALSE)</f>
        <v>2260041856810.23</v>
      </c>
      <c r="I22">
        <f>VLOOKUP(I$3,GDPdata!$A$1:$BG$265,MATCH(Top5Analysis!$A22,GDPdata!$A$1:$BG$1,0),FALSE)</f>
        <v>174938098826.56906</v>
      </c>
      <c r="J22">
        <f>VLOOKUP(J$3,GDPdata!$A$1:$BG$265,MATCH(Top5Analysis!$A22,GDPdata!$A$1:$BG$1,0),FALSE)</f>
        <v>717696307916.65112</v>
      </c>
      <c r="K22">
        <f>VLOOKUP(K$3,GDPdata!$A$1:$BG$265,MATCH(Top5Analysis!$A22,GDPdata!$A$1:$BG$1,0),FALSE)</f>
        <v>119866746574.40817</v>
      </c>
      <c r="L22">
        <f>G22/VLOOKUP(G$3,POPdata!$A$4:$BI$268,MATCH(Top5Analysis!$A22,POPdata!$A$4:$BI$4,0),FALSE)</f>
        <v>9471.306171931401</v>
      </c>
      <c r="M22">
        <f>H22/VLOOKUP(H$3,POPdata!$A$4:$BI$268,MATCH(Top5Analysis!$A22,POPdata!$A$4:$BI$4,0),FALSE)</f>
        <v>4925.0383532660617</v>
      </c>
      <c r="N22">
        <f>I22/VLOOKUP(I$3,POPdata!$A$4:$BI$268,MATCH(Top5Analysis!$A22,POPdata!$A$4:$BI$4,0),FALSE)</f>
        <v>185.42283291367269</v>
      </c>
      <c r="O22">
        <f>J22/VLOOKUP(J$3,POPdata!$A$4:$BI$268,MATCH(Top5Analysis!$A22,POPdata!$A$4:$BI$4,0),FALSE)</f>
        <v>6303.1564943541898</v>
      </c>
      <c r="P22">
        <f>K22/VLOOKUP(K$3,POPdata!$A$4:$BI$268,MATCH(Top5Analysis!$A22,POPdata!$A$4:$BI$4,0),FALSE)</f>
        <v>184.27287492597358</v>
      </c>
      <c r="Q22">
        <f t="shared" si="6"/>
        <v>129192.07700000051</v>
      </c>
      <c r="R22">
        <f t="shared" si="7"/>
        <v>-15661.889950754121</v>
      </c>
      <c r="S22">
        <f t="shared" si="8"/>
        <v>114117.0399999998</v>
      </c>
      <c r="T22">
        <f t="shared" si="9"/>
        <v>26310.724999999977</v>
      </c>
      <c r="U22">
        <f t="shared" si="10"/>
        <v>15265.720999999961</v>
      </c>
      <c r="V22">
        <f t="shared" si="11"/>
        <v>208364000000</v>
      </c>
      <c r="W22">
        <f t="shared" si="12"/>
        <v>264310939497.70605</v>
      </c>
      <c r="X22">
        <f t="shared" si="13"/>
        <v>20997643485.062927</v>
      </c>
      <c r="Y22">
        <f t="shared" si="14"/>
        <v>134553351428.67688</v>
      </c>
      <c r="Z22">
        <f t="shared" si="15"/>
        <v>18519774140.474533</v>
      </c>
      <c r="AA22">
        <f t="shared" si="34"/>
        <v>859.90433277713601</v>
      </c>
      <c r="AB22">
        <f t="shared" si="35"/>
        <v>558.02184138642133</v>
      </c>
      <c r="AC22">
        <f t="shared" si="36"/>
        <v>20.017292541252232</v>
      </c>
      <c r="AD22">
        <f t="shared" si="37"/>
        <v>1132.120000149348</v>
      </c>
      <c r="AE22">
        <f t="shared" si="38"/>
        <v>24.86507647557309</v>
      </c>
      <c r="AF22" s="2">
        <f t="shared" si="39"/>
        <v>2.8005475340301098E-2</v>
      </c>
      <c r="AG22" s="2">
        <f t="shared" si="17"/>
        <v>-3.6157538936815821E-3</v>
      </c>
      <c r="AH22" s="2">
        <f t="shared" si="18"/>
        <v>9.5400131818948034E-2</v>
      </c>
      <c r="AI22" s="2">
        <f t="shared" si="19"/>
        <v>2.8947793109013128E-2</v>
      </c>
      <c r="AJ22" s="2">
        <f t="shared" si="20"/>
        <v>5.7871689719885856E-2</v>
      </c>
      <c r="AK22" s="2">
        <f t="shared" si="21"/>
        <v>0.11097435165454383</v>
      </c>
      <c r="AL22" s="2">
        <f t="shared" si="22"/>
        <v>0.13243816448643811</v>
      </c>
      <c r="AM22" s="2">
        <f t="shared" si="23"/>
        <v>0.13640107428863402</v>
      </c>
      <c r="AN22" s="2">
        <f t="shared" si="24"/>
        <v>0.23073819195045303</v>
      </c>
      <c r="AO22" s="2">
        <f t="shared" si="25"/>
        <v>0.18273633336750397</v>
      </c>
      <c r="AP22" s="2">
        <f t="shared" si="40"/>
        <v>9.9856486648588233E-2</v>
      </c>
      <c r="AQ22" s="2">
        <f t="shared" si="41"/>
        <v>0.12778102392524249</v>
      </c>
      <c r="AR22" s="2">
        <f t="shared" si="42"/>
        <v>0.12101948034015125</v>
      </c>
      <c r="AS22" s="2">
        <f t="shared" si="43"/>
        <v>0.21893483084447576</v>
      </c>
      <c r="AT22" s="2">
        <f t="shared" si="44"/>
        <v>0.15598406550548921</v>
      </c>
      <c r="AU22" s="3">
        <f t="shared" si="45"/>
        <v>129192.07700000051</v>
      </c>
      <c r="AV22" s="3" t="e">
        <f t="shared" si="46"/>
        <v>#N/A</v>
      </c>
      <c r="AW22" s="3">
        <f t="shared" si="47"/>
        <v>114117.0399999998</v>
      </c>
      <c r="AX22" s="3">
        <f t="shared" si="48"/>
        <v>26310.724999999977</v>
      </c>
      <c r="AY22" s="3">
        <f t="shared" si="49"/>
        <v>15265.720999999961</v>
      </c>
      <c r="AZ22" s="3" t="e">
        <f t="shared" si="50"/>
        <v>#N/A</v>
      </c>
      <c r="BA22" s="3">
        <f t="shared" si="51"/>
        <v>-15661.889950754121</v>
      </c>
      <c r="BB22" s="3" t="e">
        <f t="shared" si="52"/>
        <v>#N/A</v>
      </c>
      <c r="BC22" s="3" t="e">
        <f t="shared" si="53"/>
        <v>#N/A</v>
      </c>
      <c r="BD22" s="3" t="e">
        <f t="shared" si="54"/>
        <v>#N/A</v>
      </c>
      <c r="BF22">
        <f t="shared" si="0"/>
        <v>2.0754143414308333</v>
      </c>
      <c r="BG22">
        <f t="shared" si="1"/>
        <v>1.6094095150943444</v>
      </c>
      <c r="BH22">
        <f t="shared" si="2"/>
        <v>9.7777331784054144</v>
      </c>
      <c r="BI22">
        <f t="shared" si="3"/>
        <v>0.89636407505623727</v>
      </c>
      <c r="BJ22">
        <f t="shared" si="4"/>
        <v>2.0897513148825646</v>
      </c>
      <c r="BK22" s="8">
        <f t="shared" si="29"/>
        <v>-8.7105572407679785E-2</v>
      </c>
      <c r="BL22" s="8">
        <f t="shared" si="30"/>
        <v>-0.15722646487980432</v>
      </c>
      <c r="BM22" s="8">
        <f t="shared" si="31"/>
        <v>0.30541401757434972</v>
      </c>
      <c r="BN22" s="8">
        <f t="shared" si="32"/>
        <v>-0.3121171862480368</v>
      </c>
      <c r="BO22" s="8">
        <f t="shared" si="33"/>
        <v>-0.10234558298286688</v>
      </c>
    </row>
    <row r="23" spans="1:67" x14ac:dyDescent="0.3">
      <c r="A23" t="s">
        <v>22</v>
      </c>
      <c r="B23">
        <v>4890861.25</v>
      </c>
      <c r="C23">
        <v>4457560.8876254102</v>
      </c>
      <c r="D23">
        <v>1462168.5789999999</v>
      </c>
      <c r="E23">
        <v>903886.16399999999</v>
      </c>
      <c r="F23">
        <v>283096.06699999998</v>
      </c>
      <c r="G23">
        <f>VLOOKUP(G$3,GDPdata!$A$1:$BG$265,MATCH(Top5Analysis!$A23,GDPdata!$A$1:$BG$1,0),FALSE)</f>
        <v>2356571000000</v>
      </c>
      <c r="H23">
        <f>VLOOKUP(H$3,GDPdata!$A$1:$BG$265,MATCH(Top5Analysis!$A23,GDPdata!$A$1:$BG$1,0),FALSE)</f>
        <v>2769687171486.6841</v>
      </c>
      <c r="I23">
        <f>VLOOKUP(I$3,GDPdata!$A$1:$BG$265,MATCH(Top5Analysis!$A23,GDPdata!$A$1:$BG$1,0),FALSE)</f>
        <v>149540650406.50406</v>
      </c>
      <c r="J23">
        <f>VLOOKUP(J$3,GDPdata!$A$1:$BG$265,MATCH(Top5Analysis!$A23,GDPdata!$A$1:$BG$1,0),FALSE)</f>
        <v>1008391778690.2501</v>
      </c>
      <c r="K23">
        <f>VLOOKUP(K$3,GDPdata!$A$1:$BG$265,MATCH(Top5Analysis!$A23,GDPdata!$A$1:$BG$1,0),FALSE)</f>
        <v>135468782808.68977</v>
      </c>
      <c r="L23">
        <f>G23/VLOOKUP(G$3,POPdata!$A$4:$BI$268,MATCH(Top5Analysis!$A23,POPdata!$A$4:$BI$4,0),FALSE)</f>
        <v>10587.285756003324</v>
      </c>
      <c r="M23">
        <f>H23/VLOOKUP(H$3,POPdata!$A$4:$BI$268,MATCH(Top5Analysis!$A23,POPdata!$A$4:$BI$4,0),FALSE)</f>
        <v>6011.91944790863</v>
      </c>
      <c r="N23">
        <f>I23/VLOOKUP(I$3,POPdata!$A$4:$BI$268,MATCH(Top5Analysis!$A23,POPdata!$A$4:$BI$4,0),FALSE)</f>
        <v>156.39628140174975</v>
      </c>
      <c r="O23">
        <f>J23/VLOOKUP(J$3,POPdata!$A$4:$BI$268,MATCH(Top5Analysis!$A23,POPdata!$A$4:$BI$4,0),FALSE)</f>
        <v>8776.4084552407367</v>
      </c>
      <c r="P23">
        <f>K23/VLOOKUP(K$3,POPdata!$A$4:$BI$268,MATCH(Top5Analysis!$A23,POPdata!$A$4:$BI$4,0),FALSE)</f>
        <v>203.55870455388217</v>
      </c>
      <c r="Q23">
        <f t="shared" si="6"/>
        <v>148568.50499999989</v>
      </c>
      <c r="R23">
        <f t="shared" si="7"/>
        <v>141653.09355458617</v>
      </c>
      <c r="S23">
        <f t="shared" si="8"/>
        <v>151857.804</v>
      </c>
      <c r="T23">
        <f t="shared" si="9"/>
        <v>-31327.180999999982</v>
      </c>
      <c r="U23">
        <f t="shared" si="10"/>
        <v>4044.7010000000009</v>
      </c>
      <c r="V23">
        <f t="shared" si="11"/>
        <v>270620000000</v>
      </c>
      <c r="W23">
        <f t="shared" si="12"/>
        <v>509645314676.4541</v>
      </c>
      <c r="X23">
        <f t="shared" si="13"/>
        <v>-25397448420.065002</v>
      </c>
      <c r="Y23">
        <f t="shared" si="14"/>
        <v>290695470773.599</v>
      </c>
      <c r="Z23">
        <f t="shared" si="15"/>
        <v>15602036234.281601</v>
      </c>
      <c r="AA23">
        <f t="shared" si="34"/>
        <v>1115.9795840719235</v>
      </c>
      <c r="AB23">
        <f t="shared" si="35"/>
        <v>1086.8810946425683</v>
      </c>
      <c r="AC23">
        <f t="shared" si="36"/>
        <v>-29.026551511922946</v>
      </c>
      <c r="AD23">
        <f t="shared" si="37"/>
        <v>2473.2519608865468</v>
      </c>
      <c r="AE23">
        <f t="shared" si="38"/>
        <v>19.285829627908583</v>
      </c>
      <c r="AF23" s="2">
        <f t="shared" si="39"/>
        <v>3.1328412856132082E-2</v>
      </c>
      <c r="AG23" s="2">
        <f t="shared" si="17"/>
        <v>3.2821158447636112E-2</v>
      </c>
      <c r="AH23" s="2">
        <f t="shared" si="18"/>
        <v>0.11589449380815785</v>
      </c>
      <c r="AI23" s="2">
        <f t="shared" si="19"/>
        <v>-3.349736310702451E-2</v>
      </c>
      <c r="AJ23" s="2">
        <f t="shared" si="20"/>
        <v>1.4494467660122478E-2</v>
      </c>
      <c r="AK23" s="2">
        <f t="shared" si="21"/>
        <v>0.12973459108099855</v>
      </c>
      <c r="AL23" s="2">
        <f t="shared" si="22"/>
        <v>0.22550259993669122</v>
      </c>
      <c r="AM23" s="2">
        <f t="shared" si="23"/>
        <v>-0.14517962976860541</v>
      </c>
      <c r="AN23" s="2">
        <f t="shared" si="24"/>
        <v>0.40503966310964862</v>
      </c>
      <c r="AO23" s="2">
        <f t="shared" si="25"/>
        <v>0.1301615058401249</v>
      </c>
      <c r="AP23" s="2">
        <f t="shared" si="40"/>
        <v>0.1178274214573671</v>
      </c>
      <c r="AQ23" s="2">
        <f t="shared" si="41"/>
        <v>0.22068479810351083</v>
      </c>
      <c r="AR23" s="2">
        <f t="shared" si="42"/>
        <v>-0.15654248754486907</v>
      </c>
      <c r="AS23" s="2">
        <f t="shared" si="43"/>
        <v>0.39238308030299857</v>
      </c>
      <c r="AT23" s="2">
        <f t="shared" si="44"/>
        <v>0.10465908037553612</v>
      </c>
      <c r="AU23" s="3">
        <f t="shared" si="45"/>
        <v>148568.50499999989</v>
      </c>
      <c r="AV23" s="3">
        <f t="shared" si="46"/>
        <v>141653.09355458617</v>
      </c>
      <c r="AW23" s="3">
        <f t="shared" si="47"/>
        <v>151857.804</v>
      </c>
      <c r="AX23" s="3" t="e">
        <f t="shared" si="48"/>
        <v>#N/A</v>
      </c>
      <c r="AY23" s="3">
        <f t="shared" si="49"/>
        <v>4044.7010000000009</v>
      </c>
      <c r="AZ23" s="3" t="e">
        <f t="shared" si="50"/>
        <v>#N/A</v>
      </c>
      <c r="BA23" s="3" t="e">
        <f t="shared" si="51"/>
        <v>#N/A</v>
      </c>
      <c r="BB23" s="3" t="e">
        <f t="shared" si="52"/>
        <v>#N/A</v>
      </c>
      <c r="BC23" s="3">
        <f t="shared" si="53"/>
        <v>-31327.180999999982</v>
      </c>
      <c r="BD23" s="3" t="e">
        <f t="shared" si="54"/>
        <v>#N/A</v>
      </c>
      <c r="BF23">
        <f t="shared" si="0"/>
        <v>1.862283410893709</v>
      </c>
      <c r="BG23">
        <f t="shared" si="1"/>
        <v>1.3739898452201615</v>
      </c>
      <c r="BH23">
        <f t="shared" si="2"/>
        <v>8.3847768155103033</v>
      </c>
      <c r="BI23">
        <f t="shared" si="3"/>
        <v>0.91047996622216498</v>
      </c>
      <c r="BJ23">
        <f t="shared" si="4"/>
        <v>1.9668081783346045</v>
      </c>
      <c r="BK23" s="8">
        <f t="shared" si="29"/>
        <v>-0.10269319541763763</v>
      </c>
      <c r="BL23" s="8">
        <f t="shared" si="30"/>
        <v>-0.14627704612544334</v>
      </c>
      <c r="BM23" s="8">
        <f t="shared" si="31"/>
        <v>-0.14246209601746149</v>
      </c>
      <c r="BN23" s="8">
        <f t="shared" si="32"/>
        <v>1.5747943897731608E-2</v>
      </c>
      <c r="BO23" s="8">
        <f t="shared" si="33"/>
        <v>-5.8831467492039345E-2</v>
      </c>
    </row>
    <row r="24" spans="1:67" x14ac:dyDescent="0.3">
      <c r="A24" t="s">
        <v>23</v>
      </c>
      <c r="B24">
        <v>4901796.2439999999</v>
      </c>
      <c r="C24">
        <v>4647643.7655948764</v>
      </c>
      <c r="D24">
        <v>1494859.8840000001</v>
      </c>
      <c r="E24">
        <v>955620.2</v>
      </c>
      <c r="F24">
        <v>296891.321</v>
      </c>
      <c r="G24">
        <f>VLOOKUP(G$3,GDPdata!$A$1:$BG$265,MATCH(Top5Analysis!$A24,GDPdata!$A$1:$BG$1,0),FALSE)</f>
        <v>2632143000000</v>
      </c>
      <c r="H24">
        <f>VLOOKUP(H$3,GDPdata!$A$1:$BG$265,MATCH(Top5Analysis!$A24,GDPdata!$A$1:$BG$1,0),FALSE)</f>
        <v>3382589603382.52</v>
      </c>
      <c r="I24">
        <f>VLOOKUP(I$3,GDPdata!$A$1:$BG$265,MATCH(Top5Analysis!$A24,GDPdata!$A$1:$BG$1,0),FALSE)</f>
        <v>178282608695.65219</v>
      </c>
      <c r="J24">
        <f>VLOOKUP(J$3,GDPdata!$A$1:$BG$265,MATCH(Top5Analysis!$A24,GDPdata!$A$1:$BG$1,0),FALSE)</f>
        <v>1049578503045.0854</v>
      </c>
      <c r="K24">
        <f>VLOOKUP(K$3,GDPdata!$A$1:$BG$265,MATCH(Top5Analysis!$A24,GDPdata!$A$1:$BG$1,0),FALSE)</f>
        <v>150950826964.42355</v>
      </c>
      <c r="L24">
        <f>G24/VLOOKUP(G$3,POPdata!$A$4:$BI$268,MATCH(Top5Analysis!$A24,POPdata!$A$4:$BI$4,0),FALSE)</f>
        <v>11695.554420030659</v>
      </c>
      <c r="M24">
        <f>H24/VLOOKUP(H$3,POPdata!$A$4:$BI$268,MATCH(Top5Analysis!$A24,POPdata!$A$4:$BI$4,0),FALSE)</f>
        <v>7313.8884768528969</v>
      </c>
      <c r="N24">
        <f>I24/VLOOKUP(I$3,POPdata!$A$4:$BI$268,MATCH(Top5Analysis!$A24,POPdata!$A$4:$BI$4,0),FALSE)</f>
        <v>183.98523092827404</v>
      </c>
      <c r="O24">
        <f>J24/VLOOKUP(J$3,POPdata!$A$4:$BI$268,MATCH(Top5Analysis!$A24,POPdata!$A$4:$BI$4,0),FALSE)</f>
        <v>9058.2420216197934</v>
      </c>
      <c r="P24">
        <f>K24/VLOOKUP(K$3,POPdata!$A$4:$BI$268,MATCH(Top5Analysis!$A24,POPdata!$A$4:$BI$4,0),FALSE)</f>
        <v>221.68794743442839</v>
      </c>
      <c r="Q24">
        <f t="shared" si="6"/>
        <v>10934.993999999948</v>
      </c>
      <c r="R24">
        <f t="shared" si="7"/>
        <v>190082.87796946615</v>
      </c>
      <c r="S24">
        <f t="shared" si="8"/>
        <v>32691.305000000168</v>
      </c>
      <c r="T24">
        <f t="shared" si="9"/>
        <v>51734.035999999964</v>
      </c>
      <c r="U24">
        <f t="shared" si="10"/>
        <v>13795.254000000015</v>
      </c>
      <c r="V24">
        <f t="shared" si="11"/>
        <v>275572000000</v>
      </c>
      <c r="W24">
        <f t="shared" si="12"/>
        <v>612902431895.83594</v>
      </c>
      <c r="X24">
        <f t="shared" si="13"/>
        <v>28741958289.148132</v>
      </c>
      <c r="Y24">
        <f t="shared" si="14"/>
        <v>41186724354.835327</v>
      </c>
      <c r="Z24">
        <f t="shared" si="15"/>
        <v>15482044155.73378</v>
      </c>
      <c r="AA24">
        <f t="shared" si="34"/>
        <v>1108.268664027335</v>
      </c>
      <c r="AB24">
        <f t="shared" si="35"/>
        <v>1301.9690289442669</v>
      </c>
      <c r="AC24">
        <f t="shared" si="36"/>
        <v>27.588949526524289</v>
      </c>
      <c r="AD24">
        <f t="shared" si="37"/>
        <v>281.83356637905672</v>
      </c>
      <c r="AE24">
        <f t="shared" si="38"/>
        <v>18.129242880546229</v>
      </c>
      <c r="AF24" s="2">
        <f t="shared" si="39"/>
        <v>2.235801312089961E-3</v>
      </c>
      <c r="AG24" s="2">
        <f t="shared" si="17"/>
        <v>4.2642800123527939E-2</v>
      </c>
      <c r="AH24" s="2">
        <f t="shared" si="18"/>
        <v>2.2358095687132234E-2</v>
      </c>
      <c r="AI24" s="2">
        <f t="shared" si="19"/>
        <v>5.7235123249436047E-2</v>
      </c>
      <c r="AJ24" s="2">
        <f t="shared" si="20"/>
        <v>4.8729938731363644E-2</v>
      </c>
      <c r="AK24" s="2">
        <f t="shared" si="21"/>
        <v>0.11693770312882573</v>
      </c>
      <c r="AL24" s="2">
        <f t="shared" si="22"/>
        <v>0.22128940705128389</v>
      </c>
      <c r="AM24" s="2">
        <f t="shared" si="23"/>
        <v>0.1922016402297127</v>
      </c>
      <c r="AN24" s="2">
        <f t="shared" si="24"/>
        <v>4.0843970791125166E-2</v>
      </c>
      <c r="AO24" s="2">
        <f t="shared" si="25"/>
        <v>0.1142849580157346</v>
      </c>
      <c r="AP24" s="2">
        <f t="shared" si="40"/>
        <v>0.10467920575383656</v>
      </c>
      <c r="AQ24" s="2">
        <f t="shared" si="41"/>
        <v>0.21656461638007868</v>
      </c>
      <c r="AR24" s="2">
        <f t="shared" si="42"/>
        <v>0.17640412725449639</v>
      </c>
      <c r="AS24" s="2">
        <f t="shared" si="43"/>
        <v>3.2112631017163162E-2</v>
      </c>
      <c r="AT24" s="2">
        <f t="shared" si="44"/>
        <v>8.9061496634487591E-2</v>
      </c>
      <c r="AU24" s="3">
        <f t="shared" si="45"/>
        <v>10934.993999999948</v>
      </c>
      <c r="AV24" s="3">
        <f t="shared" si="46"/>
        <v>190082.87796946615</v>
      </c>
      <c r="AW24" s="3">
        <f t="shared" si="47"/>
        <v>32691.305000000168</v>
      </c>
      <c r="AX24" s="3">
        <f t="shared" si="48"/>
        <v>51734.035999999964</v>
      </c>
      <c r="AY24" s="3">
        <f t="shared" si="49"/>
        <v>13795.254000000015</v>
      </c>
      <c r="AZ24" s="3" t="e">
        <f t="shared" si="50"/>
        <v>#N/A</v>
      </c>
      <c r="BA24" s="3" t="e">
        <f t="shared" si="51"/>
        <v>#N/A</v>
      </c>
      <c r="BB24" s="3" t="e">
        <f t="shared" si="52"/>
        <v>#N/A</v>
      </c>
      <c r="BC24" s="3" t="e">
        <f t="shared" si="53"/>
        <v>#N/A</v>
      </c>
      <c r="BD24" s="3" t="e">
        <f t="shared" si="54"/>
        <v>#N/A</v>
      </c>
      <c r="BF24">
        <f t="shared" si="0"/>
        <v>1.6500266993420099</v>
      </c>
      <c r="BG24">
        <f t="shared" si="1"/>
        <v>1.170272465492834</v>
      </c>
      <c r="BH24">
        <f t="shared" si="2"/>
        <v>7.675607475804342</v>
      </c>
      <c r="BI24">
        <f t="shared" si="3"/>
        <v>0.86166885318253761</v>
      </c>
      <c r="BJ24">
        <f t="shared" si="4"/>
        <v>1.7080964000886634</v>
      </c>
      <c r="BK24" s="8">
        <f t="shared" si="29"/>
        <v>-0.11397658933654851</v>
      </c>
      <c r="BL24" s="8">
        <f t="shared" si="30"/>
        <v>-0.14826701990267244</v>
      </c>
      <c r="BM24" s="8">
        <f t="shared" si="31"/>
        <v>-8.4578201102995104E-2</v>
      </c>
      <c r="BN24" s="8">
        <f t="shared" si="32"/>
        <v>-5.361030978216718E-2</v>
      </c>
      <c r="BO24" s="8">
        <f t="shared" si="33"/>
        <v>-0.13153889692740928</v>
      </c>
    </row>
    <row r="25" spans="1:67" x14ac:dyDescent="0.3">
      <c r="A25" t="s">
        <v>24</v>
      </c>
      <c r="B25">
        <v>4723209.6770000001</v>
      </c>
      <c r="C25">
        <v>4518359.1496431921</v>
      </c>
      <c r="D25">
        <v>1467192.3689999999</v>
      </c>
      <c r="E25">
        <v>947571.13500000001</v>
      </c>
      <c r="F25">
        <v>314016.21100000001</v>
      </c>
      <c r="G25">
        <f>VLOOKUP(G$3,GDPdata!$A$1:$BG$265,MATCH(Top5Analysis!$A25,GDPdata!$A$1:$BG$1,0),FALSE)</f>
        <v>2862505000000</v>
      </c>
      <c r="H25">
        <f>VLOOKUP(H$3,GDPdata!$A$1:$BG$265,MATCH(Top5Analysis!$A25,GDPdata!$A$1:$BG$1,0),FALSE)</f>
        <v>3860946303423.7813</v>
      </c>
      <c r="I25">
        <f>VLOOKUP(I$3,GDPdata!$A$1:$BG$265,MATCH(Top5Analysis!$A25,GDPdata!$A$1:$BG$1,0),FALSE)</f>
        <v>191150000000</v>
      </c>
      <c r="J25">
        <f>VLOOKUP(J$3,GDPdata!$A$1:$BG$265,MATCH(Top5Analysis!$A25,GDPdata!$A$1:$BG$1,0),FALSE)</f>
        <v>1099692917412.7461</v>
      </c>
      <c r="K25">
        <f>VLOOKUP(K$3,GDPdata!$A$1:$BG$265,MATCH(Top5Analysis!$A25,GDPdata!$A$1:$BG$1,0),FALSE)</f>
        <v>183839864649.14987</v>
      </c>
      <c r="L25">
        <f>G25/VLOOKUP(G$3,POPdata!$A$4:$BI$268,MATCH(Top5Analysis!$A25,POPdata!$A$4:$BI$4,0),FALSE)</f>
        <v>12597.667510177138</v>
      </c>
      <c r="M25">
        <f>H25/VLOOKUP(H$3,POPdata!$A$4:$BI$268,MATCH(Top5Analysis!$A25,POPdata!$A$4:$BI$4,0),FALSE)</f>
        <v>8313.9647383546126</v>
      </c>
      <c r="N25">
        <f>I25/VLOOKUP(I$3,POPdata!$A$4:$BI$268,MATCH(Top5Analysis!$A25,POPdata!$A$4:$BI$4,0),FALSE)</f>
        <v>194.80552568956469</v>
      </c>
      <c r="O25">
        <f>J25/VLOOKUP(J$3,POPdata!$A$4:$BI$268,MATCH(Top5Analysis!$A25,POPdata!$A$4:$BI$4,0),FALSE)</f>
        <v>9416.6302804605675</v>
      </c>
      <c r="P25">
        <f>K25/VLOOKUP(K$3,POPdata!$A$4:$BI$268,MATCH(Top5Analysis!$A25,POPdata!$A$4:$BI$4,0),FALSE)</f>
        <v>263.84071976999689</v>
      </c>
      <c r="Q25">
        <f t="shared" si="6"/>
        <v>-178586.56699999981</v>
      </c>
      <c r="R25">
        <f t="shared" si="7"/>
        <v>-129284.6159516843</v>
      </c>
      <c r="S25">
        <f t="shared" si="8"/>
        <v>-27667.51500000013</v>
      </c>
      <c r="T25">
        <f t="shared" si="9"/>
        <v>-8049.0649999999441</v>
      </c>
      <c r="U25">
        <f t="shared" si="10"/>
        <v>17124.890000000014</v>
      </c>
      <c r="V25">
        <f t="shared" si="11"/>
        <v>230362000000</v>
      </c>
      <c r="W25">
        <f t="shared" si="12"/>
        <v>478356700041.26123</v>
      </c>
      <c r="X25">
        <f t="shared" si="13"/>
        <v>12867391304.347809</v>
      </c>
      <c r="Y25">
        <f t="shared" si="14"/>
        <v>50114414367.660645</v>
      </c>
      <c r="Z25">
        <f t="shared" si="15"/>
        <v>32889037684.726318</v>
      </c>
      <c r="AA25">
        <f t="shared" si="34"/>
        <v>902.1130901464785</v>
      </c>
      <c r="AB25">
        <f t="shared" si="35"/>
        <v>1000.0762615017156</v>
      </c>
      <c r="AC25">
        <f t="shared" si="36"/>
        <v>10.820294761290654</v>
      </c>
      <c r="AD25">
        <f t="shared" si="37"/>
        <v>358.38825884077414</v>
      </c>
      <c r="AE25">
        <f t="shared" si="38"/>
        <v>42.1527723355685</v>
      </c>
      <c r="AF25" s="2">
        <f t="shared" si="39"/>
        <v>-3.6432882582297682E-2</v>
      </c>
      <c r="AG25" s="2">
        <f t="shared" si="17"/>
        <v>-2.7817238685275286E-2</v>
      </c>
      <c r="AH25" s="2">
        <f t="shared" si="18"/>
        <v>-1.8508433664007621E-2</v>
      </c>
      <c r="AI25" s="2">
        <f t="shared" si="19"/>
        <v>-8.4228702993092274E-3</v>
      </c>
      <c r="AJ25" s="2">
        <f t="shared" si="20"/>
        <v>5.7680668947543985E-2</v>
      </c>
      <c r="AK25" s="2">
        <f t="shared" si="21"/>
        <v>8.7518801220146478E-2</v>
      </c>
      <c r="AL25" s="2">
        <f t="shared" si="22"/>
        <v>0.14141730334738639</v>
      </c>
      <c r="AM25" s="2">
        <f t="shared" si="23"/>
        <v>7.2174125106694201E-2</v>
      </c>
      <c r="AN25" s="2">
        <f t="shared" si="24"/>
        <v>4.7747180627524664E-2</v>
      </c>
      <c r="AO25" s="2">
        <f t="shared" si="25"/>
        <v>0.2178791487672849</v>
      </c>
      <c r="AP25" s="2">
        <f t="shared" si="40"/>
        <v>7.7132990685884362E-2</v>
      </c>
      <c r="AQ25" s="2">
        <f t="shared" si="41"/>
        <v>0.13673660251544331</v>
      </c>
      <c r="AR25" s="2">
        <f t="shared" si="42"/>
        <v>5.8810670327711825E-2</v>
      </c>
      <c r="AS25" s="2">
        <f t="shared" si="43"/>
        <v>3.9564880026984224E-2</v>
      </c>
      <c r="AT25" s="2">
        <f t="shared" si="44"/>
        <v>0.19014462817396327</v>
      </c>
      <c r="AU25" s="3" t="e">
        <f t="shared" si="45"/>
        <v>#N/A</v>
      </c>
      <c r="AV25" s="3" t="e">
        <f t="shared" si="46"/>
        <v>#N/A</v>
      </c>
      <c r="AW25" s="3" t="e">
        <f t="shared" si="47"/>
        <v>#N/A</v>
      </c>
      <c r="AX25" s="3" t="e">
        <f t="shared" si="48"/>
        <v>#N/A</v>
      </c>
      <c r="AY25" s="3">
        <f t="shared" si="49"/>
        <v>17124.890000000014</v>
      </c>
      <c r="AZ25" s="3">
        <f t="shared" si="50"/>
        <v>-178586.56699999981</v>
      </c>
      <c r="BA25" s="3">
        <f t="shared" si="51"/>
        <v>-129284.6159516843</v>
      </c>
      <c r="BB25" s="3">
        <f t="shared" si="52"/>
        <v>-27667.51500000013</v>
      </c>
      <c r="BC25" s="3">
        <f t="shared" si="53"/>
        <v>-8049.0649999999441</v>
      </c>
      <c r="BD25" s="3" t="e">
        <f t="shared" si="54"/>
        <v>#N/A</v>
      </c>
      <c r="BF25">
        <f t="shared" si="0"/>
        <v>1.4126012028816339</v>
      </c>
      <c r="BG25">
        <f t="shared" si="1"/>
        <v>1.2487309774973889</v>
      </c>
      <c r="BH25">
        <f t="shared" si="2"/>
        <v>7.4107200768264514</v>
      </c>
      <c r="BI25">
        <f t="shared" si="3"/>
        <v>0.76478801574629718</v>
      </c>
      <c r="BJ25">
        <f t="shared" si="4"/>
        <v>1.7748621593209657</v>
      </c>
      <c r="BK25" s="8">
        <f t="shared" si="29"/>
        <v>-0.14389191190364095</v>
      </c>
      <c r="BL25" s="8">
        <f t="shared" si="30"/>
        <v>6.7042944543272531E-2</v>
      </c>
      <c r="BM25" s="8">
        <f t="shared" si="31"/>
        <v>-3.4510284666443618E-2</v>
      </c>
      <c r="BN25" s="8">
        <f t="shared" si="32"/>
        <v>-0.11243395543243223</v>
      </c>
      <c r="BO25" s="8">
        <f t="shared" si="33"/>
        <v>3.9087816840335632E-2</v>
      </c>
    </row>
    <row r="26" spans="1:67" x14ac:dyDescent="0.3">
      <c r="A26" t="s">
        <v>25</v>
      </c>
      <c r="B26">
        <v>4535800.3080000002</v>
      </c>
      <c r="C26">
        <v>4266013.1164665213</v>
      </c>
      <c r="D26">
        <v>1451501.2760000001</v>
      </c>
      <c r="E26">
        <v>929606.50199999998</v>
      </c>
      <c r="F26">
        <v>338838.13400000002</v>
      </c>
      <c r="G26">
        <f>VLOOKUP(G$3,GDPdata!$A$1:$BG$265,MATCH(Top5Analysis!$A26,GDPdata!$A$1:$BG$1,0),FALSE)</f>
        <v>3210956000000</v>
      </c>
      <c r="H26">
        <f>VLOOKUP(H$3,GDPdata!$A$1:$BG$265,MATCH(Top5Analysis!$A26,GDPdata!$A$1:$BG$1,0),FALSE)</f>
        <v>3416278760871.4067</v>
      </c>
      <c r="I26">
        <f>VLOOKUP(I$3,GDPdata!$A$1:$BG$265,MATCH(Top5Analysis!$A26,GDPdata!$A$1:$BG$1,0),FALSE)</f>
        <v>195865079365.07938</v>
      </c>
      <c r="J26">
        <f>VLOOKUP(J$3,GDPdata!$A$1:$BG$265,MATCH(Top5Analysis!$A26,GDPdata!$A$1:$BG$1,0),FALSE)</f>
        <v>1215508719880.8538</v>
      </c>
      <c r="K26">
        <f>VLOOKUP(K$3,GDPdata!$A$1:$BG$265,MATCH(Top5Analysis!$A26,GDPdata!$A$1:$BG$1,0),FALSE)</f>
        <v>190909548789.76862</v>
      </c>
      <c r="L26">
        <f>G26/VLOOKUP(G$3,POPdata!$A$4:$BI$268,MATCH(Top5Analysis!$A26,POPdata!$A$4:$BI$4,0),FALSE)</f>
        <v>13993.166743657011</v>
      </c>
      <c r="M26">
        <f>H26/VLOOKUP(H$3,POPdata!$A$4:$BI$268,MATCH(Top5Analysis!$A26,POPdata!$A$4:$BI$4,0),FALSE)</f>
        <v>7329.4993515143278</v>
      </c>
      <c r="N26">
        <f>I26/VLOOKUP(I$3,POPdata!$A$4:$BI$268,MATCH(Top5Analysis!$A26,POPdata!$A$4:$BI$4,0),FALSE)</f>
        <v>197.07016341435818</v>
      </c>
      <c r="O26">
        <f>J26/VLOOKUP(J$3,POPdata!$A$4:$BI$268,MATCH(Top5Analysis!$A26,POPdata!$A$4:$BI$4,0),FALSE)</f>
        <v>10331.741465055537</v>
      </c>
      <c r="P26">
        <f>K26/VLOOKUP(K$3,POPdata!$A$4:$BI$268,MATCH(Top5Analysis!$A26,POPdata!$A$4:$BI$4,0),FALSE)</f>
        <v>267.71101027181516</v>
      </c>
      <c r="Q26">
        <f t="shared" si="6"/>
        <v>-187409.36899999995</v>
      </c>
      <c r="R26">
        <f t="shared" si="7"/>
        <v>-252346.03317667078</v>
      </c>
      <c r="S26">
        <f t="shared" si="8"/>
        <v>-15691.092999999877</v>
      </c>
      <c r="T26">
        <f t="shared" si="9"/>
        <v>-17964.633000000031</v>
      </c>
      <c r="U26">
        <f t="shared" si="10"/>
        <v>24821.92300000001</v>
      </c>
      <c r="V26">
        <f t="shared" si="11"/>
        <v>348451000000</v>
      </c>
      <c r="W26">
        <f t="shared" si="12"/>
        <v>-444667542552.37451</v>
      </c>
      <c r="X26">
        <f t="shared" si="13"/>
        <v>4715079365.0793762</v>
      </c>
      <c r="Y26">
        <f t="shared" si="14"/>
        <v>115815802468.10767</v>
      </c>
      <c r="Z26">
        <f t="shared" si="15"/>
        <v>7069684140.6187439</v>
      </c>
      <c r="AA26">
        <f t="shared" si="34"/>
        <v>1395.4992334798735</v>
      </c>
      <c r="AB26">
        <f t="shared" si="35"/>
        <v>-984.46538684028474</v>
      </c>
      <c r="AC26">
        <f t="shared" si="36"/>
        <v>2.2646377247934879</v>
      </c>
      <c r="AD26">
        <f t="shared" si="37"/>
        <v>915.11118459496902</v>
      </c>
      <c r="AE26">
        <f t="shared" si="38"/>
        <v>3.8702905018182605</v>
      </c>
      <c r="AF26" s="2">
        <f t="shared" si="39"/>
        <v>-3.9678392833712842E-2</v>
      </c>
      <c r="AG26" s="2">
        <f t="shared" si="17"/>
        <v>-5.5849042720873168E-2</v>
      </c>
      <c r="AH26" s="2">
        <f t="shared" si="18"/>
        <v>-1.0694639184018192E-2</v>
      </c>
      <c r="AI26" s="2">
        <f t="shared" si="19"/>
        <v>-1.8958611481976001E-2</v>
      </c>
      <c r="AJ26" s="2">
        <f t="shared" si="20"/>
        <v>7.9046629220043699E-2</v>
      </c>
      <c r="AK26" s="2">
        <f t="shared" si="21"/>
        <v>0.12172939435913649</v>
      </c>
      <c r="AL26" s="2">
        <f t="shared" si="22"/>
        <v>-0.11517061041694766</v>
      </c>
      <c r="AM26" s="2">
        <f t="shared" si="23"/>
        <v>2.4666907481451093E-2</v>
      </c>
      <c r="AN26" s="2">
        <f t="shared" si="24"/>
        <v>0.10531649393595094</v>
      </c>
      <c r="AO26" s="2">
        <f t="shared" si="25"/>
        <v>3.8455664412671967E-2</v>
      </c>
      <c r="AP26" s="2">
        <f t="shared" si="40"/>
        <v>0.11077441378354422</v>
      </c>
      <c r="AQ26" s="2">
        <f t="shared" si="41"/>
        <v>-0.11841106112691029</v>
      </c>
      <c r="AR26" s="2">
        <f t="shared" si="42"/>
        <v>1.1625120574876998E-2</v>
      </c>
      <c r="AS26" s="2">
        <f t="shared" si="43"/>
        <v>9.7180324313445476E-2</v>
      </c>
      <c r="AT26" s="2">
        <f t="shared" si="44"/>
        <v>1.4669041629329187E-2</v>
      </c>
      <c r="AU26" s="3" t="e">
        <f t="shared" si="45"/>
        <v>#N/A</v>
      </c>
      <c r="AV26" s="3" t="e">
        <f t="shared" si="46"/>
        <v>#N/A</v>
      </c>
      <c r="AW26" s="3" t="e">
        <f t="shared" si="47"/>
        <v>#N/A</v>
      </c>
      <c r="AX26" s="3" t="e">
        <f t="shared" si="48"/>
        <v>#N/A</v>
      </c>
      <c r="AY26" s="3">
        <f t="shared" si="49"/>
        <v>24821.92300000001</v>
      </c>
      <c r="AZ26" s="3">
        <f t="shared" si="50"/>
        <v>-187409.36899999995</v>
      </c>
      <c r="BA26" s="3">
        <f t="shared" si="51"/>
        <v>-252346.03317667078</v>
      </c>
      <c r="BB26" s="3">
        <f t="shared" si="52"/>
        <v>-15691.092999999877</v>
      </c>
      <c r="BC26" s="3">
        <f t="shared" si="53"/>
        <v>-17964.633000000031</v>
      </c>
      <c r="BD26" s="3" t="e">
        <f t="shared" si="54"/>
        <v>#N/A</v>
      </c>
      <c r="BF26">
        <f t="shared" si="0"/>
        <v>1.2875216964709324</v>
      </c>
      <c r="BG26">
        <f t="shared" si="1"/>
        <v>1.2688656975148997</v>
      </c>
      <c r="BH26">
        <f t="shared" si="2"/>
        <v>7.7051455226486016</v>
      </c>
      <c r="BI26">
        <f t="shared" si="3"/>
        <v>0.79671226841942733</v>
      </c>
      <c r="BJ26">
        <f t="shared" si="4"/>
        <v>1.7655094288133337</v>
      </c>
      <c r="BK26" s="8">
        <f t="shared" si="29"/>
        <v>-8.8545518831178796E-2</v>
      </c>
      <c r="BL26" s="8">
        <f t="shared" si="30"/>
        <v>1.6124145536825944E-2</v>
      </c>
      <c r="BM26" s="8">
        <f t="shared" si="31"/>
        <v>3.9729667666550735E-2</v>
      </c>
      <c r="BN26" s="8">
        <f t="shared" si="32"/>
        <v>4.174261627514881E-2</v>
      </c>
      <c r="BO26" s="8">
        <f t="shared" si="33"/>
        <v>-5.2695531641793383E-3</v>
      </c>
    </row>
    <row r="27" spans="1:67" x14ac:dyDescent="0.3">
      <c r="A27" t="s">
        <v>26</v>
      </c>
      <c r="B27">
        <v>4306748.4869999997</v>
      </c>
      <c r="C27">
        <v>4171917.1050012019</v>
      </c>
      <c r="D27">
        <v>1580260.6470000001</v>
      </c>
      <c r="E27">
        <v>900200.82900000003</v>
      </c>
      <c r="F27">
        <v>349637.44900000002</v>
      </c>
      <c r="G27">
        <f>VLOOKUP(G$3,GDPdata!$A$1:$BG$265,MATCH(Top5Analysis!$A27,GDPdata!$A$1:$BG$1,0),FALSE)</f>
        <v>3344991000000</v>
      </c>
      <c r="H27">
        <f>VLOOKUP(H$3,GDPdata!$A$1:$BG$265,MATCH(Top5Analysis!$A27,GDPdata!$A$1:$BG$1,0),FALSE)</f>
        <v>3287910701007.9863</v>
      </c>
      <c r="I27">
        <f>VLOOKUP(I$3,GDPdata!$A$1:$BG$265,MATCH(Top5Analysis!$A27,GDPdata!$A$1:$BG$1,0),FALSE)</f>
        <v>205091603053.43512</v>
      </c>
      <c r="J27">
        <f>VLOOKUP(J$3,GDPdata!$A$1:$BG$265,MATCH(Top5Analysis!$A27,GDPdata!$A$1:$BG$1,0),FALSE)</f>
        <v>1129894523635.0891</v>
      </c>
      <c r="K27">
        <f>VLOOKUP(K$3,GDPdata!$A$1:$BG$265,MATCH(Top5Analysis!$A27,GDPdata!$A$1:$BG$1,0),FALSE)</f>
        <v>198037712681.60529</v>
      </c>
      <c r="L27">
        <f>G27/VLOOKUP(G$3,POPdata!$A$4:$BI$268,MATCH(Top5Analysis!$A27,POPdata!$A$4:$BI$4,0),FALSE)</f>
        <v>14438.976275985911</v>
      </c>
      <c r="M27">
        <f>H27/VLOOKUP(H$3,POPdata!$A$4:$BI$268,MATCH(Top5Analysis!$A27,POPdata!$A$4:$BI$4,0),FALSE)</f>
        <v>7034.6277595542115</v>
      </c>
      <c r="N27">
        <f>I27/VLOOKUP(I$3,POPdata!$A$4:$BI$268,MATCH(Top5Analysis!$A27,POPdata!$A$4:$BI$4,0),FALSE)</f>
        <v>203.33680641408159</v>
      </c>
      <c r="O27">
        <f>J27/VLOOKUP(J$3,POPdata!$A$4:$BI$268,MATCH(Top5Analysis!$A27,POPdata!$A$4:$BI$4,0),FALSE)</f>
        <v>9539.0803099653785</v>
      </c>
      <c r="P27">
        <f>K27/VLOOKUP(K$3,POPdata!$A$4:$BI$268,MATCH(Top5Analysis!$A27,POPdata!$A$4:$BI$4,0),FALSE)</f>
        <v>271.33359614926059</v>
      </c>
      <c r="Q27">
        <f t="shared" si="6"/>
        <v>-229051.82100000046</v>
      </c>
      <c r="R27">
        <f t="shared" si="7"/>
        <v>-94096.011465319432</v>
      </c>
      <c r="S27">
        <f t="shared" si="8"/>
        <v>128759.37100000004</v>
      </c>
      <c r="T27">
        <f t="shared" si="9"/>
        <v>-29405.672999999952</v>
      </c>
      <c r="U27">
        <f t="shared" si="10"/>
        <v>10799.315000000002</v>
      </c>
      <c r="V27">
        <f t="shared" si="11"/>
        <v>134035000000</v>
      </c>
      <c r="W27">
        <f t="shared" si="12"/>
        <v>-128368059863.42041</v>
      </c>
      <c r="X27">
        <f t="shared" si="13"/>
        <v>9226523688.3557434</v>
      </c>
      <c r="Y27">
        <f t="shared" si="14"/>
        <v>-85614196245.764648</v>
      </c>
      <c r="Z27">
        <f t="shared" si="15"/>
        <v>7128163891.8366699</v>
      </c>
      <c r="AA27">
        <f t="shared" si="34"/>
        <v>445.80953232889988</v>
      </c>
      <c r="AB27">
        <f t="shared" si="35"/>
        <v>-294.87159196011635</v>
      </c>
      <c r="AC27">
        <f t="shared" si="36"/>
        <v>6.2666429997234161</v>
      </c>
      <c r="AD27">
        <f t="shared" si="37"/>
        <v>-792.66115509015799</v>
      </c>
      <c r="AE27">
        <f t="shared" si="38"/>
        <v>3.6225858774454309</v>
      </c>
      <c r="AF27" s="2">
        <f t="shared" si="39"/>
        <v>-5.0498656344286408E-2</v>
      </c>
      <c r="AG27" s="2">
        <f t="shared" si="17"/>
        <v>-2.2057131306538934E-2</v>
      </c>
      <c r="AH27" s="2">
        <f t="shared" si="18"/>
        <v>8.8707721535616499E-2</v>
      </c>
      <c r="AI27" s="2">
        <f t="shared" si="19"/>
        <v>-3.163238739911476E-2</v>
      </c>
      <c r="AJ27" s="2">
        <f t="shared" si="20"/>
        <v>3.1871604510724884E-2</v>
      </c>
      <c r="AK27" s="2">
        <f t="shared" si="21"/>
        <v>4.1743019835837052E-2</v>
      </c>
      <c r="AL27" s="2">
        <f t="shared" si="22"/>
        <v>-3.7575405535898644E-2</v>
      </c>
      <c r="AM27" s="2">
        <f t="shared" si="23"/>
        <v>4.7106527198542227E-2</v>
      </c>
      <c r="AN27" s="2">
        <f t="shared" si="24"/>
        <v>-7.0434868006670245E-2</v>
      </c>
      <c r="AO27" s="2">
        <f t="shared" si="25"/>
        <v>3.7337911786100707E-2</v>
      </c>
      <c r="AP27" s="2">
        <f t="shared" si="40"/>
        <v>3.1859088117490039E-2</v>
      </c>
      <c r="AQ27" s="2">
        <f t="shared" si="41"/>
        <v>-4.0230795831804493E-2</v>
      </c>
      <c r="AR27" s="2">
        <f t="shared" si="42"/>
        <v>3.1799045026147471E-2</v>
      </c>
      <c r="AS27" s="2">
        <f t="shared" si="43"/>
        <v>-7.6720963041045004E-2</v>
      </c>
      <c r="AT27" s="2">
        <f t="shared" si="44"/>
        <v>1.3531702987364282E-2</v>
      </c>
      <c r="AU27" s="3" t="e">
        <f t="shared" si="45"/>
        <v>#N/A</v>
      </c>
      <c r="AV27" s="3" t="e">
        <f t="shared" si="46"/>
        <v>#N/A</v>
      </c>
      <c r="AW27" s="3">
        <f t="shared" si="47"/>
        <v>128759.37100000004</v>
      </c>
      <c r="AX27" s="3" t="e">
        <f t="shared" si="48"/>
        <v>#N/A</v>
      </c>
      <c r="AY27" s="3">
        <f t="shared" si="49"/>
        <v>10799.315000000002</v>
      </c>
      <c r="AZ27" s="3">
        <f t="shared" si="50"/>
        <v>-229051.82100000046</v>
      </c>
      <c r="BA27" s="3">
        <f t="shared" si="51"/>
        <v>-94096.011465319432</v>
      </c>
      <c r="BB27" s="3" t="e">
        <f t="shared" si="52"/>
        <v>#N/A</v>
      </c>
      <c r="BC27" s="3">
        <f t="shared" si="53"/>
        <v>-29405.672999999952</v>
      </c>
      <c r="BD27" s="3" t="e">
        <f t="shared" si="54"/>
        <v>#N/A</v>
      </c>
      <c r="BF27">
        <f t="shared" si="0"/>
        <v>1.193434537237053</v>
      </c>
      <c r="BG27">
        <f t="shared" si="1"/>
        <v>1.2902506930106521</v>
      </c>
      <c r="BH27">
        <f t="shared" si="2"/>
        <v>7.2264050467704157</v>
      </c>
      <c r="BI27">
        <f t="shared" si="3"/>
        <v>0.71720137832266362</v>
      </c>
      <c r="BJ27">
        <f t="shared" si="4"/>
        <v>1.7583827793531812</v>
      </c>
      <c r="BK27" s="8">
        <f t="shared" si="29"/>
        <v>-7.3076173777708142E-2</v>
      </c>
      <c r="BL27" s="8">
        <f t="shared" si="30"/>
        <v>1.6853631978258465E-2</v>
      </c>
      <c r="BM27" s="8">
        <f t="shared" si="31"/>
        <v>-6.2132567706991403E-2</v>
      </c>
      <c r="BN27" s="8">
        <f t="shared" si="32"/>
        <v>-9.9798752006797747E-2</v>
      </c>
      <c r="BO27" s="8">
        <f t="shared" si="33"/>
        <v>-4.0365966580776661E-3</v>
      </c>
    </row>
    <row r="28" spans="1:67" x14ac:dyDescent="0.3">
      <c r="A28" t="s">
        <v>27</v>
      </c>
      <c r="B28">
        <v>4341878.3470000001</v>
      </c>
      <c r="C28">
        <v>4111986.3506523366</v>
      </c>
      <c r="D28">
        <v>1667029.2009999999</v>
      </c>
      <c r="E28">
        <v>883838.67500000005</v>
      </c>
      <c r="F28">
        <v>378669.08799999999</v>
      </c>
      <c r="G28">
        <f>VLOOKUP(G$3,GDPdata!$A$1:$BG$265,MATCH(Top5Analysis!$A28,GDPdata!$A$1:$BG$1,0),FALSE)</f>
        <v>3638137000000</v>
      </c>
      <c r="H28">
        <f>VLOOKUP(H$3,GDPdata!$A$1:$BG$265,MATCH(Top5Analysis!$A28,GDPdata!$A$1:$BG$1,0),FALSE)</f>
        <v>3186966976981.417</v>
      </c>
      <c r="I28">
        <f>VLOOKUP(I$3,GDPdata!$A$1:$BG$265,MATCH(Top5Analysis!$A28,GDPdata!$A$1:$BG$1,0),FALSE)</f>
        <v>230685823754.78928</v>
      </c>
      <c r="J28">
        <f>VLOOKUP(J$3,GDPdata!$A$1:$BG$265,MATCH(Top5Analysis!$A28,GDPdata!$A$1:$BG$1,0),FALSE)</f>
        <v>1232343804284.168</v>
      </c>
      <c r="K28">
        <f>VLOOKUP(K$3,GDPdata!$A$1:$BG$265,MATCH(Top5Analysis!$A28,GDPdata!$A$1:$BG$1,0),FALSE)</f>
        <v>215350771428.33081</v>
      </c>
      <c r="L28">
        <f>G28/VLOOKUP(G$3,POPdata!$A$4:$BI$268,MATCH(Top5Analysis!$A28,POPdata!$A$4:$BI$4,0),FALSE)</f>
        <v>15561.426396112784</v>
      </c>
      <c r="M28">
        <f>H28/VLOOKUP(H$3,POPdata!$A$4:$BI$268,MATCH(Top5Analysis!$A28,POPdata!$A$4:$BI$4,0),FALSE)</f>
        <v>6802.9433440683415</v>
      </c>
      <c r="N28">
        <f>I28/VLOOKUP(I$3,POPdata!$A$4:$BI$268,MATCH(Top5Analysis!$A28,POPdata!$A$4:$BI$4,0),FALSE)</f>
        <v>225.43102652645754</v>
      </c>
      <c r="O28">
        <f>J28/VLOOKUP(J$3,POPdata!$A$4:$BI$268,MATCH(Top5Analysis!$A28,POPdata!$A$4:$BI$4,0),FALSE)</f>
        <v>10333.340077345676</v>
      </c>
      <c r="P28">
        <f>K28/VLOOKUP(K$3,POPdata!$A$4:$BI$268,MATCH(Top5Analysis!$A28,POPdata!$A$4:$BI$4,0),FALSE)</f>
        <v>288.30716971540284</v>
      </c>
      <c r="Q28">
        <f t="shared" si="6"/>
        <v>35129.860000000335</v>
      </c>
      <c r="R28">
        <f t="shared" si="7"/>
        <v>-59930.754348865245</v>
      </c>
      <c r="S28">
        <f t="shared" si="8"/>
        <v>86768.553999999771</v>
      </c>
      <c r="T28">
        <f t="shared" si="9"/>
        <v>-16362.15399999998</v>
      </c>
      <c r="U28">
        <f t="shared" si="10"/>
        <v>29031.638999999966</v>
      </c>
      <c r="V28">
        <f t="shared" si="11"/>
        <v>293146000000</v>
      </c>
      <c r="W28">
        <f t="shared" si="12"/>
        <v>-100943724026.56934</v>
      </c>
      <c r="X28">
        <f t="shared" si="13"/>
        <v>25594220701.354156</v>
      </c>
      <c r="Y28">
        <f t="shared" si="14"/>
        <v>102449280649.07886</v>
      </c>
      <c r="Z28">
        <f t="shared" si="15"/>
        <v>17313058746.725525</v>
      </c>
      <c r="AA28">
        <f t="shared" si="34"/>
        <v>1122.4501201268722</v>
      </c>
      <c r="AB28">
        <f t="shared" si="35"/>
        <v>-231.68441548586998</v>
      </c>
      <c r="AC28">
        <f t="shared" si="36"/>
        <v>22.09422011237595</v>
      </c>
      <c r="AD28">
        <f t="shared" si="37"/>
        <v>794.25976738029749</v>
      </c>
      <c r="AE28">
        <f t="shared" si="38"/>
        <v>16.97357356614225</v>
      </c>
      <c r="AF28" s="2">
        <f t="shared" si="39"/>
        <v>8.15693326555764E-3</v>
      </c>
      <c r="AG28" s="2">
        <f t="shared" si="17"/>
        <v>-1.4365279280602576E-2</v>
      </c>
      <c r="AH28" s="2">
        <f t="shared" si="18"/>
        <v>5.4907748392471208E-2</v>
      </c>
      <c r="AI28" s="2">
        <f t="shared" si="19"/>
        <v>-1.8176115232171133E-2</v>
      </c>
      <c r="AJ28" s="2">
        <f t="shared" si="20"/>
        <v>8.303355113427785E-2</v>
      </c>
      <c r="AK28" s="2">
        <f t="shared" si="21"/>
        <v>8.7637306049552902E-2</v>
      </c>
      <c r="AL28" s="2">
        <f t="shared" si="22"/>
        <v>-3.0701479816840117E-2</v>
      </c>
      <c r="AM28" s="2">
        <f t="shared" si="23"/>
        <v>0.12479409356747662</v>
      </c>
      <c r="AN28" s="2">
        <f t="shared" si="24"/>
        <v>9.0671543676023592E-2</v>
      </c>
      <c r="AO28" s="2">
        <f t="shared" si="25"/>
        <v>8.7423039340797468E-2</v>
      </c>
      <c r="AP28" s="2">
        <f t="shared" si="40"/>
        <v>7.7737513981075493E-2</v>
      </c>
      <c r="AQ28" s="2">
        <f t="shared" si="41"/>
        <v>-3.2934850770348641E-2</v>
      </c>
      <c r="AR28" s="2">
        <f t="shared" si="42"/>
        <v>0.10865824295175844</v>
      </c>
      <c r="AS28" s="2">
        <f t="shared" si="43"/>
        <v>8.3263767739804276E-2</v>
      </c>
      <c r="AT28" s="2">
        <f t="shared" si="44"/>
        <v>6.2556107341772332E-2</v>
      </c>
      <c r="AU28" s="3">
        <f t="shared" si="45"/>
        <v>35129.860000000335</v>
      </c>
      <c r="AV28" s="3" t="e">
        <f t="shared" si="46"/>
        <v>#N/A</v>
      </c>
      <c r="AW28" s="3">
        <f t="shared" si="47"/>
        <v>86768.553999999771</v>
      </c>
      <c r="AX28" s="3" t="e">
        <f t="shared" si="48"/>
        <v>#N/A</v>
      </c>
      <c r="AY28" s="3">
        <f t="shared" si="49"/>
        <v>29031.638999999966</v>
      </c>
      <c r="AZ28" s="3" t="e">
        <f t="shared" si="50"/>
        <v>#N/A</v>
      </c>
      <c r="BA28" s="3">
        <f t="shared" si="51"/>
        <v>-59930.754348865245</v>
      </c>
      <c r="BB28" s="3" t="e">
        <f t="shared" si="52"/>
        <v>#N/A</v>
      </c>
      <c r="BC28" s="3">
        <f t="shared" si="53"/>
        <v>-16362.15399999998</v>
      </c>
      <c r="BD28" s="3" t="e">
        <f t="shared" si="54"/>
        <v>#N/A</v>
      </c>
      <c r="BF28">
        <f t="shared" si="0"/>
        <v>1.1075308448328047</v>
      </c>
      <c r="BG28">
        <f t="shared" si="1"/>
        <v>1.3347895311317337</v>
      </c>
      <c r="BH28">
        <f t="shared" si="2"/>
        <v>6.9818551459778799</v>
      </c>
      <c r="BI28">
        <f t="shared" si="3"/>
        <v>0.71779954532085521</v>
      </c>
      <c r="BJ28">
        <f t="shared" si="4"/>
        <v>1.8541172526981968</v>
      </c>
      <c r="BK28" s="8">
        <f t="shared" si="29"/>
        <v>-7.198022993630282E-2</v>
      </c>
      <c r="BL28" s="8">
        <f t="shared" si="30"/>
        <v>3.451952272713401E-2</v>
      </c>
      <c r="BM28" s="8">
        <f t="shared" si="31"/>
        <v>-3.3841156039520461E-2</v>
      </c>
      <c r="BN28" s="8">
        <f t="shared" si="32"/>
        <v>8.3402934834082973E-4</v>
      </c>
      <c r="BO28" s="8">
        <f t="shared" si="33"/>
        <v>5.444461494341489E-2</v>
      </c>
    </row>
    <row r="29" spans="1:67" x14ac:dyDescent="0.3">
      <c r="A29" t="s">
        <v>28</v>
      </c>
      <c r="B29">
        <v>4475192.1320000002</v>
      </c>
      <c r="C29">
        <v>4084428.6968583907</v>
      </c>
      <c r="D29">
        <v>1814908.31</v>
      </c>
      <c r="E29">
        <v>940130.79200000002</v>
      </c>
      <c r="F29">
        <v>388118.94699999999</v>
      </c>
      <c r="G29">
        <f>VLOOKUP(G$3,GDPdata!$A$1:$BG$265,MATCH(Top5Analysis!$A29,GDPdata!$A$1:$BG$1,0),FALSE)</f>
        <v>4040693000000</v>
      </c>
      <c r="H29">
        <f>VLOOKUP(H$3,GDPdata!$A$1:$BG$265,MATCH(Top5Analysis!$A29,GDPdata!$A$1:$BG$1,0),FALSE)</f>
        <v>3059979571007.9541</v>
      </c>
      <c r="I29">
        <f>VLOOKUP(I$3,GDPdata!$A$1:$BG$265,MATCH(Top5Analysis!$A29,GDPdata!$A$1:$BG$1,0),FALSE)</f>
        <v>259946428571.42859</v>
      </c>
      <c r="J29">
        <f>VLOOKUP(J$3,GDPdata!$A$1:$BG$265,MATCH(Top5Analysis!$A29,GDPdata!$A$1:$BG$1,0),FALSE)</f>
        <v>1309740021609.7422</v>
      </c>
      <c r="K29">
        <f>VLOOKUP(K$3,GDPdata!$A$1:$BG$265,MATCH(Top5Analysis!$A29,GDPdata!$A$1:$BG$1,0),FALSE)</f>
        <v>209328156800.86652</v>
      </c>
      <c r="L29">
        <f>G29/VLOOKUP(G$3,POPdata!$A$4:$BI$268,MATCH(Top5Analysis!$A29,POPdata!$A$4:$BI$4,0),FALSE)</f>
        <v>17134.286017173752</v>
      </c>
      <c r="M29">
        <f>H29/VLOOKUP(H$3,POPdata!$A$4:$BI$268,MATCH(Top5Analysis!$A29,POPdata!$A$4:$BI$4,0),FALSE)</f>
        <v>6517.5062035155424</v>
      </c>
      <c r="N29">
        <f>I29/VLOOKUP(I$3,POPdata!$A$4:$BI$268,MATCH(Top5Analysis!$A29,POPdata!$A$4:$BI$4,0),FALSE)</f>
        <v>250.71388958737356</v>
      </c>
      <c r="O29">
        <f>J29/VLOOKUP(J$3,POPdata!$A$4:$BI$268,MATCH(Top5Analysis!$A29,POPdata!$A$4:$BI$4,0),FALSE)</f>
        <v>10912.863250593597</v>
      </c>
      <c r="P29">
        <f>K29/VLOOKUP(K$3,POPdata!$A$4:$BI$268,MATCH(Top5Analysis!$A29,POPdata!$A$4:$BI$4,0),FALSE)</f>
        <v>273.90182660363831</v>
      </c>
      <c r="Q29">
        <f t="shared" si="6"/>
        <v>133313.78500000015</v>
      </c>
      <c r="R29">
        <f t="shared" si="7"/>
        <v>-27557.653793945909</v>
      </c>
      <c r="S29">
        <f t="shared" si="8"/>
        <v>147879.10900000017</v>
      </c>
      <c r="T29">
        <f t="shared" si="9"/>
        <v>56292.116999999969</v>
      </c>
      <c r="U29">
        <f t="shared" si="10"/>
        <v>9449.8589999999967</v>
      </c>
      <c r="V29">
        <f t="shared" si="11"/>
        <v>402556000000</v>
      </c>
      <c r="W29">
        <f t="shared" si="12"/>
        <v>-126987405973.46289</v>
      </c>
      <c r="X29">
        <f t="shared" si="13"/>
        <v>29260604816.639313</v>
      </c>
      <c r="Y29">
        <f t="shared" si="14"/>
        <v>77396217325.574219</v>
      </c>
      <c r="Z29">
        <f t="shared" si="15"/>
        <v>-6022614627.4642944</v>
      </c>
      <c r="AA29">
        <f t="shared" si="34"/>
        <v>1572.8596210609685</v>
      </c>
      <c r="AB29">
        <f t="shared" si="35"/>
        <v>-285.43714055279906</v>
      </c>
      <c r="AC29">
        <f t="shared" si="36"/>
        <v>25.282863060916014</v>
      </c>
      <c r="AD29">
        <f t="shared" si="37"/>
        <v>579.52317324792057</v>
      </c>
      <c r="AE29">
        <f t="shared" si="38"/>
        <v>-14.405343111764523</v>
      </c>
      <c r="AF29" s="2">
        <f t="shared" si="39"/>
        <v>3.0704173250757399E-2</v>
      </c>
      <c r="AG29" s="2">
        <f t="shared" si="17"/>
        <v>-6.7017863008164138E-3</v>
      </c>
      <c r="AH29" s="2">
        <f t="shared" si="18"/>
        <v>8.8708169545735613E-2</v>
      </c>
      <c r="AI29" s="2">
        <f t="shared" si="19"/>
        <v>6.3690488538533305E-2</v>
      </c>
      <c r="AJ29" s="2">
        <f t="shared" si="20"/>
        <v>2.4955453982026643E-2</v>
      </c>
      <c r="AK29" s="2">
        <f t="shared" si="21"/>
        <v>0.11064893927853733</v>
      </c>
      <c r="AL29" s="2">
        <f t="shared" si="22"/>
        <v>-3.9845849326540839E-2</v>
      </c>
      <c r="AM29" s="2">
        <f t="shared" si="23"/>
        <v>0.12684179868695478</v>
      </c>
      <c r="AN29" s="2">
        <f t="shared" si="24"/>
        <v>6.2804078745323344E-2</v>
      </c>
      <c r="AO29" s="2">
        <f t="shared" si="25"/>
        <v>-2.7966533797482276E-2</v>
      </c>
      <c r="AP29" s="2">
        <f t="shared" si="40"/>
        <v>0.10107425765634608</v>
      </c>
      <c r="AQ29" s="2">
        <f t="shared" si="41"/>
        <v>-4.1957888830821875E-2</v>
      </c>
      <c r="AR29" s="2">
        <f t="shared" si="42"/>
        <v>0.11215343092069321</v>
      </c>
      <c r="AS29" s="2">
        <f t="shared" si="43"/>
        <v>5.6082851131401323E-2</v>
      </c>
      <c r="AT29" s="2">
        <f t="shared" si="44"/>
        <v>-4.9965261446617837E-2</v>
      </c>
      <c r="AU29" s="3">
        <f t="shared" si="45"/>
        <v>133313.78500000015</v>
      </c>
      <c r="AV29" s="3" t="e">
        <f t="shared" si="46"/>
        <v>#N/A</v>
      </c>
      <c r="AW29" s="3">
        <f t="shared" si="47"/>
        <v>147879.10900000017</v>
      </c>
      <c r="AX29" s="3">
        <f t="shared" si="48"/>
        <v>56292.116999999969</v>
      </c>
      <c r="AY29" s="3">
        <f t="shared" si="49"/>
        <v>9449.8589999999967</v>
      </c>
      <c r="AZ29" s="3" t="e">
        <f t="shared" si="50"/>
        <v>#N/A</v>
      </c>
      <c r="BA29" s="3">
        <f t="shared" si="51"/>
        <v>-27557.653793945909</v>
      </c>
      <c r="BB29" s="3" t="e">
        <f t="shared" si="52"/>
        <v>#N/A</v>
      </c>
      <c r="BC29" s="3" t="e">
        <f t="shared" si="53"/>
        <v>#N/A</v>
      </c>
      <c r="BD29" s="3" t="e">
        <f t="shared" si="54"/>
        <v>#N/A</v>
      </c>
      <c r="BF29">
        <f t="shared" si="0"/>
        <v>1.033547343131648</v>
      </c>
      <c r="BG29">
        <f t="shared" si="1"/>
        <v>1.324737799141388</v>
      </c>
      <c r="BH29">
        <f t="shared" si="2"/>
        <v>6.3542484018068119</v>
      </c>
      <c r="BI29">
        <f t="shared" si="3"/>
        <v>0.65352123968975762</v>
      </c>
      <c r="BJ29">
        <f t="shared" si="4"/>
        <v>1.8598720136250639</v>
      </c>
      <c r="BK29" s="8">
        <f t="shared" si="29"/>
        <v>-6.6800398423508878E-2</v>
      </c>
      <c r="BL29" s="8">
        <f t="shared" si="30"/>
        <v>-7.5305744882663995E-3</v>
      </c>
      <c r="BM29" s="8">
        <f t="shared" si="31"/>
        <v>-8.9891115047355405E-2</v>
      </c>
      <c r="BN29" s="8">
        <f t="shared" si="32"/>
        <v>-8.9549103297864724E-2</v>
      </c>
      <c r="BO29" s="8">
        <f t="shared" si="33"/>
        <v>3.1037740026918551E-3</v>
      </c>
    </row>
    <row r="30" spans="1:67" x14ac:dyDescent="0.3">
      <c r="A30" t="s">
        <v>29</v>
      </c>
      <c r="B30">
        <v>4492555.3770000003</v>
      </c>
      <c r="C30">
        <v>4189511.4072443857</v>
      </c>
      <c r="D30">
        <v>1966553.4280000001</v>
      </c>
      <c r="E30">
        <v>915396.87699999998</v>
      </c>
      <c r="F30">
        <v>426673.78499999997</v>
      </c>
      <c r="G30">
        <f>VLOOKUP(G$3,GDPdata!$A$1:$BG$265,MATCH(Top5Analysis!$A30,GDPdata!$A$1:$BG$1,0),FALSE)</f>
        <v>4346734000000</v>
      </c>
      <c r="H30">
        <f>VLOOKUP(H$3,GDPdata!$A$1:$BG$265,MATCH(Top5Analysis!$A30,GDPdata!$A$1:$BG$1,0),FALSE)</f>
        <v>3162521224924.4824</v>
      </c>
      <c r="I30">
        <f>VLOOKUP(I$3,GDPdata!$A$1:$BG$265,MATCH(Top5Analysis!$A30,GDPdata!$A$1:$BG$1,0),FALSE)</f>
        <v>309486394557.82312</v>
      </c>
      <c r="J30">
        <f>VLOOKUP(J$3,GDPdata!$A$1:$BG$265,MATCH(Top5Analysis!$A30,GDPdata!$A$1:$BG$1,0),FALSE)</f>
        <v>1400714806812.6462</v>
      </c>
      <c r="K30">
        <f>VLOOKUP(K$3,GDPdata!$A$1:$BG$265,MATCH(Top5Analysis!$A30,GDPdata!$A$1:$BG$1,0),FALSE)</f>
        <v>229410293759.07056</v>
      </c>
      <c r="L30">
        <f>G30/VLOOKUP(G$3,POPdata!$A$4:$BI$268,MATCH(Top5Analysis!$A30,POPdata!$A$4:$BI$4,0),FALSE)</f>
        <v>18269.422168423531</v>
      </c>
      <c r="M30">
        <f>H30/VLOOKUP(H$3,POPdata!$A$4:$BI$268,MATCH(Top5Analysis!$A30,POPdata!$A$4:$BI$4,0),FALSE)</f>
        <v>6719.6505126201209</v>
      </c>
      <c r="N30">
        <f>I30/VLOOKUP(I$3,POPdata!$A$4:$BI$268,MATCH(Top5Analysis!$A30,POPdata!$A$4:$BI$4,0),FALSE)</f>
        <v>294.45729425885133</v>
      </c>
      <c r="O30">
        <f>J30/VLOOKUP(J$3,POPdata!$A$4:$BI$268,MATCH(Top5Analysis!$A30,POPdata!$A$4:$BI$4,0),FALSE)</f>
        <v>11599.738367363783</v>
      </c>
      <c r="P30">
        <f>K30/VLOOKUP(K$3,POPdata!$A$4:$BI$268,MATCH(Top5Analysis!$A30,POPdata!$A$4:$BI$4,0),FALSE)</f>
        <v>293.48864710527045</v>
      </c>
      <c r="Q30">
        <f t="shared" si="6"/>
        <v>17363.245000000112</v>
      </c>
      <c r="R30">
        <f t="shared" si="7"/>
        <v>105082.71038599499</v>
      </c>
      <c r="S30">
        <f t="shared" si="8"/>
        <v>151645.11800000002</v>
      </c>
      <c r="T30">
        <f t="shared" si="9"/>
        <v>-24733.915000000037</v>
      </c>
      <c r="U30">
        <f t="shared" si="10"/>
        <v>38554.837999999989</v>
      </c>
      <c r="V30">
        <f t="shared" si="11"/>
        <v>306041000000</v>
      </c>
      <c r="W30">
        <f t="shared" si="12"/>
        <v>102541653916.52832</v>
      </c>
      <c r="X30">
        <f t="shared" si="13"/>
        <v>49539965986.394531</v>
      </c>
      <c r="Y30">
        <f t="shared" si="14"/>
        <v>90974785202.904053</v>
      </c>
      <c r="Z30">
        <f t="shared" si="15"/>
        <v>20082136958.204041</v>
      </c>
      <c r="AA30">
        <f t="shared" si="34"/>
        <v>1135.1361512497788</v>
      </c>
      <c r="AB30">
        <f t="shared" si="35"/>
        <v>202.1443091045785</v>
      </c>
      <c r="AC30">
        <f t="shared" si="36"/>
        <v>43.743404671477776</v>
      </c>
      <c r="AD30">
        <f t="shared" si="37"/>
        <v>686.87511677018665</v>
      </c>
      <c r="AE30">
        <f t="shared" si="38"/>
        <v>19.586820501632133</v>
      </c>
      <c r="AF30" s="2">
        <f t="shared" si="39"/>
        <v>3.8798881674473123E-3</v>
      </c>
      <c r="AG30" s="2">
        <f t="shared" si="17"/>
        <v>2.5727639820673373E-2</v>
      </c>
      <c r="AH30" s="2">
        <f t="shared" si="18"/>
        <v>8.3555250237407314E-2</v>
      </c>
      <c r="AI30" s="2">
        <f t="shared" si="19"/>
        <v>-2.6309014884388592E-2</v>
      </c>
      <c r="AJ30" s="2">
        <f t="shared" si="20"/>
        <v>9.9337685773943904E-2</v>
      </c>
      <c r="AK30" s="2">
        <f t="shared" si="21"/>
        <v>7.5739730783803666E-2</v>
      </c>
      <c r="AL30" s="2">
        <f t="shared" si="22"/>
        <v>3.3510568138450415E-2</v>
      </c>
      <c r="AM30" s="2">
        <f t="shared" si="23"/>
        <v>0.19057759807914362</v>
      </c>
      <c r="AN30" s="2">
        <f t="shared" si="24"/>
        <v>6.9460185763500659E-2</v>
      </c>
      <c r="AO30" s="2">
        <f t="shared" si="25"/>
        <v>9.593614765025682E-2</v>
      </c>
      <c r="AP30" s="2">
        <f t="shared" si="40"/>
        <v>6.6249399018554256E-2</v>
      </c>
      <c r="AQ30" s="2">
        <f t="shared" si="41"/>
        <v>3.1015591361545903E-2</v>
      </c>
      <c r="AR30" s="2">
        <f t="shared" si="42"/>
        <v>0.17447539401774245</v>
      </c>
      <c r="AS30" s="2">
        <f t="shared" si="43"/>
        <v>6.2941787228280768E-2</v>
      </c>
      <c r="AT30" s="2">
        <f t="shared" si="44"/>
        <v>7.1510368311548736E-2</v>
      </c>
      <c r="AU30" s="3">
        <f t="shared" si="45"/>
        <v>17363.245000000112</v>
      </c>
      <c r="AV30" s="3">
        <f t="shared" si="46"/>
        <v>105082.71038599499</v>
      </c>
      <c r="AW30" s="3">
        <f t="shared" si="47"/>
        <v>151645.11800000002</v>
      </c>
      <c r="AX30" s="3" t="e">
        <f t="shared" si="48"/>
        <v>#N/A</v>
      </c>
      <c r="AY30" s="3">
        <f t="shared" si="49"/>
        <v>38554.837999999989</v>
      </c>
      <c r="AZ30" s="3" t="e">
        <f t="shared" si="50"/>
        <v>#N/A</v>
      </c>
      <c r="BA30" s="3" t="e">
        <f t="shared" si="51"/>
        <v>#N/A</v>
      </c>
      <c r="BB30" s="3" t="e">
        <f t="shared" si="52"/>
        <v>#N/A</v>
      </c>
      <c r="BC30" s="3">
        <f t="shared" si="53"/>
        <v>-24733.915000000037</v>
      </c>
      <c r="BD30" s="3" t="e">
        <f t="shared" si="54"/>
        <v>#N/A</v>
      </c>
      <c r="BF30">
        <f t="shared" si="0"/>
        <v>0.97937069837510937</v>
      </c>
      <c r="BG30">
        <f t="shared" si="1"/>
        <v>0.96377536522829665</v>
      </c>
      <c r="BH30">
        <f t="shared" si="2"/>
        <v>6.8791496838437967</v>
      </c>
      <c r="BI30">
        <f t="shared" si="3"/>
        <v>0.44111779911300747</v>
      </c>
      <c r="BJ30">
        <f t="shared" si="4"/>
        <v>1.8625875535309786</v>
      </c>
      <c r="BK30" s="8">
        <f t="shared" si="29"/>
        <v>-5.2418154926878721E-2</v>
      </c>
      <c r="BL30" s="8">
        <f t="shared" si="30"/>
        <v>-0.27247839847783056</v>
      </c>
      <c r="BM30" s="8">
        <f t="shared" si="31"/>
        <v>8.2606352293015578E-2</v>
      </c>
      <c r="BN30" s="8">
        <f t="shared" si="32"/>
        <v>-0.32501382920252631</v>
      </c>
      <c r="BO30" s="8">
        <f t="shared" si="33"/>
        <v>1.4600681584652833E-3</v>
      </c>
    </row>
    <row r="31" spans="1:67" x14ac:dyDescent="0.3">
      <c r="A31" t="s">
        <v>30</v>
      </c>
      <c r="B31">
        <v>4495463.3080000002</v>
      </c>
      <c r="C31">
        <v>4179574.0289771254</v>
      </c>
      <c r="D31">
        <v>2068969.071</v>
      </c>
      <c r="E31">
        <v>915334.53799999994</v>
      </c>
      <c r="F31">
        <v>457571.92700000003</v>
      </c>
      <c r="G31">
        <f>VLOOKUP(G$3,GDPdata!$A$1:$BG$265,MATCH(Top5Analysis!$A31,GDPdata!$A$1:$BG$1,0),FALSE)</f>
        <v>4590155000000</v>
      </c>
      <c r="H31">
        <f>VLOOKUP(H$3,GDPdata!$A$1:$BG$265,MATCH(Top5Analysis!$A31,GDPdata!$A$1:$BG$1,0),FALSE)</f>
        <v>4336668252551.8574</v>
      </c>
      <c r="I31">
        <f>VLOOKUP(I$3,GDPdata!$A$1:$BG$265,MATCH(Top5Analysis!$A31,GDPdata!$A$1:$BG$1,0),FALSE)</f>
        <v>300759420289.8551</v>
      </c>
      <c r="J31">
        <f>VLOOKUP(J$3,GDPdata!$A$1:$BG$265,MATCH(Top5Analysis!$A31,GDPdata!$A$1:$BG$1,0),FALSE)</f>
        <v>2075034242192.312</v>
      </c>
      <c r="K31">
        <f>VLOOKUP(K$3,GDPdata!$A$1:$BG$265,MATCH(Top5Analysis!$A31,GDPdata!$A$1:$BG$1,0),FALSE)</f>
        <v>245664654062.87259</v>
      </c>
      <c r="L31">
        <f>G31/VLOOKUP(G$3,POPdata!$A$4:$BI$268,MATCH(Top5Analysis!$A31,POPdata!$A$4:$BI$4,0),FALSE)</f>
        <v>19115.052908180049</v>
      </c>
      <c r="M31">
        <f>H31/VLOOKUP(H$3,POPdata!$A$4:$BI$268,MATCH(Top5Analysis!$A31,POPdata!$A$4:$BI$4,0),FALSE)</f>
        <v>9189.0768233971503</v>
      </c>
      <c r="N31">
        <f>I31/VLOOKUP(I$3,POPdata!$A$4:$BI$268,MATCH(Top5Analysis!$A31,POPdata!$A$4:$BI$4,0),FALSE)</f>
        <v>281.92935843966956</v>
      </c>
      <c r="O31">
        <f>J31/VLOOKUP(J$3,POPdata!$A$4:$BI$268,MATCH(Top5Analysis!$A31,POPdata!$A$4:$BI$4,0),FALSE)</f>
        <v>17079.595711588518</v>
      </c>
      <c r="P31">
        <f>K31/VLOOKUP(K$3,POPdata!$A$4:$BI$268,MATCH(Top5Analysis!$A31,POPdata!$A$4:$BI$4,0),FALSE)</f>
        <v>307.3953460336291</v>
      </c>
      <c r="Q31">
        <f t="shared" si="6"/>
        <v>2907.9309999998659</v>
      </c>
      <c r="R31">
        <f t="shared" si="7"/>
        <v>-9937.3782672602683</v>
      </c>
      <c r="S31">
        <f t="shared" si="8"/>
        <v>102415.64299999992</v>
      </c>
      <c r="T31">
        <f t="shared" si="9"/>
        <v>-62.339000000036322</v>
      </c>
      <c r="U31">
        <f t="shared" si="10"/>
        <v>30898.142000000051</v>
      </c>
      <c r="V31">
        <f t="shared" si="11"/>
        <v>243421000000</v>
      </c>
      <c r="W31">
        <f t="shared" si="12"/>
        <v>1174147027627.375</v>
      </c>
      <c r="X31">
        <f t="shared" si="13"/>
        <v>-8726974267.9680176</v>
      </c>
      <c r="Y31">
        <f t="shared" si="14"/>
        <v>674319435379.66577</v>
      </c>
      <c r="Z31">
        <f t="shared" si="15"/>
        <v>16254360303.802032</v>
      </c>
      <c r="AA31">
        <f t="shared" si="34"/>
        <v>845.63073975651787</v>
      </c>
      <c r="AB31">
        <f t="shared" si="35"/>
        <v>2469.4263107770294</v>
      </c>
      <c r="AC31">
        <f t="shared" si="36"/>
        <v>-12.527935819181778</v>
      </c>
      <c r="AD31">
        <f t="shared" si="37"/>
        <v>5479.8573442247343</v>
      </c>
      <c r="AE31">
        <f t="shared" si="38"/>
        <v>13.906698928358651</v>
      </c>
      <c r="AF31" s="2">
        <f t="shared" si="39"/>
        <v>6.4727771968872173E-4</v>
      </c>
      <c r="AG31" s="2">
        <f t="shared" si="17"/>
        <v>-2.3719659170940155E-3</v>
      </c>
      <c r="AH31" s="2">
        <f t="shared" si="18"/>
        <v>5.2078749319390431E-2</v>
      </c>
      <c r="AI31" s="2">
        <f t="shared" si="19"/>
        <v>-6.8100516362190218E-5</v>
      </c>
      <c r="AJ31" s="2">
        <f t="shared" si="20"/>
        <v>7.2416312148167364E-2</v>
      </c>
      <c r="AK31" s="2">
        <f t="shared" si="21"/>
        <v>5.6000896305133926E-2</v>
      </c>
      <c r="AL31" s="2">
        <f t="shared" si="22"/>
        <v>0.37126929564098415</v>
      </c>
      <c r="AM31" s="2">
        <f t="shared" si="23"/>
        <v>-2.8198248522157594E-2</v>
      </c>
      <c r="AN31" s="2">
        <f t="shared" si="24"/>
        <v>0.48141094254161043</v>
      </c>
      <c r="AO31" s="2">
        <f t="shared" si="25"/>
        <v>7.0852794081125922E-2</v>
      </c>
      <c r="AP31" s="2">
        <f t="shared" si="40"/>
        <v>4.6286671355051802E-2</v>
      </c>
      <c r="AQ31" s="2">
        <f t="shared" si="41"/>
        <v>0.36749326563029133</v>
      </c>
      <c r="AR31" s="2">
        <f t="shared" si="42"/>
        <v>-4.2545849817422855E-2</v>
      </c>
      <c r="AS31" s="2">
        <f t="shared" si="43"/>
        <v>0.47241215022939481</v>
      </c>
      <c r="AT31" s="2">
        <f t="shared" si="44"/>
        <v>4.7384112010883009E-2</v>
      </c>
      <c r="AU31" s="3">
        <f t="shared" si="45"/>
        <v>2907.9309999998659</v>
      </c>
      <c r="AV31" s="3" t="e">
        <f t="shared" si="46"/>
        <v>#N/A</v>
      </c>
      <c r="AW31" s="3">
        <f t="shared" si="47"/>
        <v>102415.64299999992</v>
      </c>
      <c r="AX31" s="3" t="e">
        <f t="shared" si="48"/>
        <v>#N/A</v>
      </c>
      <c r="AY31" s="3">
        <f t="shared" si="49"/>
        <v>30898.142000000051</v>
      </c>
      <c r="AZ31" s="3" t="e">
        <f t="shared" si="50"/>
        <v>#N/A</v>
      </c>
      <c r="BA31" s="3">
        <f t="shared" si="51"/>
        <v>-9937.3782672602683</v>
      </c>
      <c r="BB31" s="3" t="e">
        <f t="shared" si="52"/>
        <v>#N/A</v>
      </c>
      <c r="BC31" s="3">
        <f t="shared" si="53"/>
        <v>-62.339000000036322</v>
      </c>
      <c r="BD31" s="3" t="e">
        <f t="shared" si="54"/>
        <v>#N/A</v>
      </c>
      <c r="BF31">
        <f t="shared" si="0"/>
        <v>0.96266206967779866</v>
      </c>
      <c r="BG31">
        <f t="shared" si="1"/>
        <v>0.79371178052473768</v>
      </c>
      <c r="BH31">
        <f t="shared" si="2"/>
        <v>8.0949682521479147</v>
      </c>
      <c r="BI31">
        <f t="shared" si="3"/>
        <v>0.36023550644661934</v>
      </c>
      <c r="BJ31">
        <f t="shared" si="4"/>
        <v>1.7742855001806643</v>
      </c>
      <c r="BK31" s="8">
        <f t="shared" si="29"/>
        <v>-1.7060576475314487E-2</v>
      </c>
      <c r="BL31" s="8">
        <f t="shared" si="30"/>
        <v>-0.1764556252828425</v>
      </c>
      <c r="BM31" s="8">
        <f t="shared" si="31"/>
        <v>0.17673965885050588</v>
      </c>
      <c r="BN31" s="8">
        <f t="shared" si="32"/>
        <v>-0.18335758119265408</v>
      </c>
      <c r="BO31" s="8">
        <f t="shared" si="33"/>
        <v>-4.7408269846384771E-2</v>
      </c>
    </row>
    <row r="32" spans="1:67" x14ac:dyDescent="0.3">
      <c r="A32" t="s">
        <v>31</v>
      </c>
      <c r="B32">
        <v>4688373.1770000001</v>
      </c>
      <c r="C32">
        <v>4258989.9406080078</v>
      </c>
      <c r="D32">
        <v>2209708.531</v>
      </c>
      <c r="E32">
        <v>905734.33200000005</v>
      </c>
      <c r="F32">
        <v>488481.07</v>
      </c>
      <c r="G32">
        <f>VLOOKUP(G$3,GDPdata!$A$1:$BG$265,MATCH(Top5Analysis!$A32,GDPdata!$A$1:$BG$1,0),FALSE)</f>
        <v>4870217000000</v>
      </c>
      <c r="H32">
        <f>VLOOKUP(H$3,GDPdata!$A$1:$BG$265,MATCH(Top5Analysis!$A32,GDPdata!$A$1:$BG$1,0),FALSE)</f>
        <v>5365914989685.9414</v>
      </c>
      <c r="I32">
        <f>VLOOKUP(I$3,GDPdata!$A$1:$BG$265,MATCH(Top5Analysis!$A32,GDPdata!$A$1:$BG$1,0),FALSE)</f>
        <v>272973094170.40359</v>
      </c>
      <c r="J32">
        <f>VLOOKUP(J$3,GDPdata!$A$1:$BG$265,MATCH(Top5Analysis!$A32,GDPdata!$A$1:$BG$1,0),FALSE)</f>
        <v>2514283894261.8618</v>
      </c>
      <c r="K32">
        <f>VLOOKUP(K$3,GDPdata!$A$1:$BG$265,MATCH(Top5Analysis!$A32,GDPdata!$A$1:$BG$1,0),FALSE)</f>
        <v>275311425331.63971</v>
      </c>
      <c r="L32">
        <f>G32/VLOOKUP(G$3,POPdata!$A$4:$BI$268,MATCH(Top5Analysis!$A32,POPdata!$A$4:$BI$4,0),FALSE)</f>
        <v>20100.858891654181</v>
      </c>
      <c r="M32">
        <f>H32/VLOOKUP(H$3,POPdata!$A$4:$BI$268,MATCH(Top5Analysis!$A32,POPdata!$A$4:$BI$4,0),FALSE)</f>
        <v>11337.619558842729</v>
      </c>
      <c r="N32">
        <f>I32/VLOOKUP(I$3,POPdata!$A$4:$BI$268,MATCH(Top5Analysis!$A32,POPdata!$A$4:$BI$4,0),FALSE)</f>
        <v>251.8120671107516</v>
      </c>
      <c r="O32">
        <f>J32/VLOOKUP(J$3,POPdata!$A$4:$BI$268,MATCH(Top5Analysis!$A32,POPdata!$A$4:$BI$4,0),FALSE)</f>
        <v>20593.523636155507</v>
      </c>
      <c r="P32">
        <f>K32/VLOOKUP(K$3,POPdata!$A$4:$BI$268,MATCH(Top5Analysis!$A32,POPdata!$A$4:$BI$4,0),FALSE)</f>
        <v>337.06399617922131</v>
      </c>
      <c r="Q32">
        <f t="shared" si="6"/>
        <v>192909.86899999995</v>
      </c>
      <c r="R32">
        <f t="shared" si="7"/>
        <v>79415.911630882416</v>
      </c>
      <c r="S32">
        <f t="shared" si="8"/>
        <v>140739.45999999996</v>
      </c>
      <c r="T32">
        <f t="shared" si="9"/>
        <v>-9600.2059999998892</v>
      </c>
      <c r="U32">
        <f t="shared" si="10"/>
        <v>30909.142999999982</v>
      </c>
      <c r="V32">
        <f t="shared" si="11"/>
        <v>280062000000</v>
      </c>
      <c r="W32">
        <f t="shared" si="12"/>
        <v>1029246737134.084</v>
      </c>
      <c r="X32">
        <f t="shared" si="13"/>
        <v>-27786326119.451508</v>
      </c>
      <c r="Y32">
        <f t="shared" si="14"/>
        <v>439249652069.5498</v>
      </c>
      <c r="Z32">
        <f t="shared" si="15"/>
        <v>29646771268.76712</v>
      </c>
      <c r="AA32">
        <f t="shared" si="34"/>
        <v>985.80598347413252</v>
      </c>
      <c r="AB32">
        <f t="shared" si="35"/>
        <v>2148.5427354455787</v>
      </c>
      <c r="AC32">
        <f t="shared" si="36"/>
        <v>-30.117291328917958</v>
      </c>
      <c r="AD32">
        <f t="shared" si="37"/>
        <v>3513.9279245669895</v>
      </c>
      <c r="AE32">
        <f t="shared" si="38"/>
        <v>29.66865014559221</v>
      </c>
      <c r="AF32" s="2">
        <f t="shared" si="39"/>
        <v>4.2912121795478333E-2</v>
      </c>
      <c r="AG32" s="2">
        <f t="shared" si="17"/>
        <v>1.9000958250838307E-2</v>
      </c>
      <c r="AH32" s="2">
        <f t="shared" si="18"/>
        <v>6.8023955491986171E-2</v>
      </c>
      <c r="AI32" s="2">
        <f t="shared" si="19"/>
        <v>-1.0488193771182586E-2</v>
      </c>
      <c r="AJ32" s="2">
        <f t="shared" si="20"/>
        <v>6.755034821006399E-2</v>
      </c>
      <c r="AK32" s="2">
        <f t="shared" si="21"/>
        <v>6.1013625901521845E-2</v>
      </c>
      <c r="AL32" s="2">
        <f t="shared" si="22"/>
        <v>0.23733582492237831</v>
      </c>
      <c r="AM32" s="2">
        <f t="shared" si="23"/>
        <v>-9.2387217972001015E-2</v>
      </c>
      <c r="AN32" s="2">
        <f t="shared" si="24"/>
        <v>0.21168308606101577</v>
      </c>
      <c r="AO32" s="2">
        <f t="shared" si="25"/>
        <v>0.12067984049988593</v>
      </c>
      <c r="AP32" s="2">
        <f t="shared" si="40"/>
        <v>5.157223410311719E-2</v>
      </c>
      <c r="AQ32" s="2">
        <f t="shared" si="41"/>
        <v>0.23381486266117368</v>
      </c>
      <c r="AR32" s="2">
        <f t="shared" si="42"/>
        <v>-0.10682566546315465</v>
      </c>
      <c r="AS32" s="2">
        <f t="shared" si="43"/>
        <v>0.20573835492972395</v>
      </c>
      <c r="AT32" s="2">
        <f t="shared" si="44"/>
        <v>9.6516263269472061E-2</v>
      </c>
      <c r="AU32" s="3">
        <f t="shared" si="45"/>
        <v>192909.86899999995</v>
      </c>
      <c r="AV32" s="3">
        <f t="shared" si="46"/>
        <v>79415.911630882416</v>
      </c>
      <c r="AW32" s="3">
        <f t="shared" si="47"/>
        <v>140739.45999999996</v>
      </c>
      <c r="AX32" s="3" t="e">
        <f t="shared" si="48"/>
        <v>#N/A</v>
      </c>
      <c r="AY32" s="3">
        <f t="shared" si="49"/>
        <v>30909.142999999982</v>
      </c>
      <c r="AZ32" s="3" t="e">
        <f t="shared" si="50"/>
        <v>#N/A</v>
      </c>
      <c r="BA32" s="3" t="e">
        <f t="shared" si="51"/>
        <v>#N/A</v>
      </c>
      <c r="BB32" s="3" t="e">
        <f t="shared" si="52"/>
        <v>#N/A</v>
      </c>
      <c r="BC32" s="3">
        <f t="shared" si="53"/>
        <v>-9600.2059999998892</v>
      </c>
      <c r="BD32" s="3" t="e">
        <f t="shared" si="54"/>
        <v>#N/A</v>
      </c>
      <c r="BF32">
        <f t="shared" si="0"/>
        <v>0.93144329591905306</v>
      </c>
      <c r="BG32">
        <f t="shared" si="1"/>
        <v>0.70220237276363673</v>
      </c>
      <c r="BH32">
        <f t="shared" si="2"/>
        <v>7.5859518680535443</v>
      </c>
      <c r="BI32">
        <f t="shared" si="3"/>
        <v>0.32422124315199952</v>
      </c>
      <c r="BJ32">
        <f t="shared" si="4"/>
        <v>1.8028198313124109</v>
      </c>
      <c r="BK32" s="8">
        <f t="shared" si="29"/>
        <v>-3.2429628986207451E-2</v>
      </c>
      <c r="BL32" s="8">
        <f t="shared" si="30"/>
        <v>-0.11529299426625918</v>
      </c>
      <c r="BM32" s="8">
        <f t="shared" si="31"/>
        <v>-6.2880590539599504E-2</v>
      </c>
      <c r="BN32" s="8">
        <f t="shared" si="32"/>
        <v>-9.997421867118618E-2</v>
      </c>
      <c r="BO32" s="8">
        <f t="shared" si="33"/>
        <v>1.608215314211893E-2</v>
      </c>
    </row>
    <row r="33" spans="1:67" x14ac:dyDescent="0.3">
      <c r="A33" t="s">
        <v>32</v>
      </c>
      <c r="B33">
        <v>4892526.068</v>
      </c>
      <c r="C33">
        <v>4202996.7360378038</v>
      </c>
      <c r="D33">
        <v>2369501.7230000002</v>
      </c>
      <c r="E33">
        <v>989081.57499999995</v>
      </c>
      <c r="F33">
        <v>527563.95600000001</v>
      </c>
      <c r="G33">
        <f>VLOOKUP(G$3,GDPdata!$A$1:$BG$265,MATCH(Top5Analysis!$A33,GDPdata!$A$1:$BG$1,0),FALSE)</f>
        <v>5252629000000</v>
      </c>
      <c r="H33">
        <f>VLOOKUP(H$3,GDPdata!$A$1:$BG$265,MATCH(Top5Analysis!$A33,GDPdata!$A$1:$BG$1,0),FALSE)</f>
        <v>5985449350585.6377</v>
      </c>
      <c r="I33">
        <f>VLOOKUP(I$3,GDPdata!$A$1:$BG$265,MATCH(Top5Analysis!$A33,GDPdata!$A$1:$BG$1,0),FALSE)</f>
        <v>312353909465.02057</v>
      </c>
      <c r="J33">
        <f>VLOOKUP(J$3,GDPdata!$A$1:$BG$265,MATCH(Top5Analysis!$A33,GDPdata!$A$1:$BG$1,0),FALSE)</f>
        <v>3050637784817.5249</v>
      </c>
      <c r="K33">
        <f>VLOOKUP(K$3,GDPdata!$A$1:$BG$265,MATCH(Top5Analysis!$A33,GDPdata!$A$1:$BG$1,0),FALSE)</f>
        <v>292632656262.68695</v>
      </c>
      <c r="L33">
        <f>G33/VLOOKUP(G$3,POPdata!$A$4:$BI$268,MATCH(Top5Analysis!$A33,POPdata!$A$4:$BI$4,0),FALSE)</f>
        <v>21483.233060257917</v>
      </c>
      <c r="M33">
        <f>H33/VLOOKUP(H$3,POPdata!$A$4:$BI$268,MATCH(Top5Analysis!$A33,POPdata!$A$4:$BI$4,0),FALSE)</f>
        <v>12606.451729691398</v>
      </c>
      <c r="N33">
        <f>I33/VLOOKUP(I$3,POPdata!$A$4:$BI$268,MATCH(Top5Analysis!$A33,POPdata!$A$4:$BI$4,0),FALSE)</f>
        <v>283.53794782732911</v>
      </c>
      <c r="O33">
        <f>J33/VLOOKUP(J$3,POPdata!$A$4:$BI$268,MATCH(Top5Analysis!$A33,POPdata!$A$4:$BI$4,0),FALSE)</f>
        <v>24880.214861536093</v>
      </c>
      <c r="P33">
        <f>K33/VLOOKUP(K$3,POPdata!$A$4:$BI$268,MATCH(Top5Analysis!$A33,POPdata!$A$4:$BI$4,0),FALSE)</f>
        <v>350.67273906074854</v>
      </c>
      <c r="Q33">
        <f t="shared" si="6"/>
        <v>204152.89099999983</v>
      </c>
      <c r="R33">
        <f t="shared" si="7"/>
        <v>-55993.20457020402</v>
      </c>
      <c r="S33">
        <f t="shared" si="8"/>
        <v>159793.19200000027</v>
      </c>
      <c r="T33">
        <f t="shared" si="9"/>
        <v>83347.2429999999</v>
      </c>
      <c r="U33">
        <f t="shared" si="10"/>
        <v>39082.885999999999</v>
      </c>
      <c r="V33">
        <f t="shared" si="11"/>
        <v>382412000000</v>
      </c>
      <c r="W33">
        <f t="shared" si="12"/>
        <v>619534360899.69629</v>
      </c>
      <c r="X33">
        <f t="shared" si="13"/>
        <v>39380815294.616974</v>
      </c>
      <c r="Y33">
        <f t="shared" si="14"/>
        <v>536353890555.66309</v>
      </c>
      <c r="Z33">
        <f t="shared" si="15"/>
        <v>17321230931.047241</v>
      </c>
      <c r="AA33">
        <f t="shared" si="34"/>
        <v>1382.3741686037356</v>
      </c>
      <c r="AB33">
        <f t="shared" si="35"/>
        <v>1268.8321708486692</v>
      </c>
      <c r="AC33">
        <f t="shared" si="36"/>
        <v>31.725880716577507</v>
      </c>
      <c r="AD33">
        <f t="shared" si="37"/>
        <v>4286.6912253805858</v>
      </c>
      <c r="AE33">
        <f t="shared" si="38"/>
        <v>13.608742881527235</v>
      </c>
      <c r="AF33" s="2">
        <f t="shared" si="39"/>
        <v>4.3544505373745303E-2</v>
      </c>
      <c r="AG33" s="2">
        <f t="shared" si="17"/>
        <v>-1.3147061944506613E-2</v>
      </c>
      <c r="AH33" s="2">
        <f t="shared" si="18"/>
        <v>7.2314149019321622E-2</v>
      </c>
      <c r="AI33" s="2">
        <f t="shared" si="19"/>
        <v>9.2021733145475931E-2</v>
      </c>
      <c r="AJ33" s="2">
        <f t="shared" si="20"/>
        <v>8.0009008332707757E-2</v>
      </c>
      <c r="AK33" s="2">
        <f t="shared" si="21"/>
        <v>7.8520525882111614E-2</v>
      </c>
      <c r="AL33" s="2">
        <f t="shared" si="22"/>
        <v>0.11545735668390764</v>
      </c>
      <c r="AM33" s="2">
        <f t="shared" si="23"/>
        <v>0.14426628900661354</v>
      </c>
      <c r="AN33" s="2">
        <f t="shared" si="24"/>
        <v>0.21332272452595283</v>
      </c>
      <c r="AO33" s="2">
        <f t="shared" si="25"/>
        <v>6.2915045789262519E-2</v>
      </c>
      <c r="AP33" s="2">
        <f t="shared" si="40"/>
        <v>6.8771895571969485E-2</v>
      </c>
      <c r="AQ33" s="2">
        <f t="shared" si="41"/>
        <v>0.11191345451868234</v>
      </c>
      <c r="AR33" s="2">
        <f t="shared" si="42"/>
        <v>0.12599031126901428</v>
      </c>
      <c r="AS33" s="2">
        <f t="shared" si="43"/>
        <v>0.20815724890589171</v>
      </c>
      <c r="AT33" s="2">
        <f t="shared" si="44"/>
        <v>4.0374359278323189E-2</v>
      </c>
      <c r="AU33" s="3">
        <f t="shared" si="45"/>
        <v>204152.89099999983</v>
      </c>
      <c r="AV33" s="3" t="e">
        <f t="shared" si="46"/>
        <v>#N/A</v>
      </c>
      <c r="AW33" s="3">
        <f t="shared" si="47"/>
        <v>159793.19200000027</v>
      </c>
      <c r="AX33" s="3">
        <f t="shared" si="48"/>
        <v>83347.2429999999</v>
      </c>
      <c r="AY33" s="3">
        <f t="shared" si="49"/>
        <v>39082.885999999999</v>
      </c>
      <c r="AZ33" s="3" t="e">
        <f t="shared" si="50"/>
        <v>#N/A</v>
      </c>
      <c r="BA33" s="3">
        <f t="shared" si="51"/>
        <v>-55993.20457020402</v>
      </c>
      <c r="BB33" s="3" t="e">
        <f t="shared" si="52"/>
        <v>#N/A</v>
      </c>
      <c r="BC33" s="3" t="e">
        <f t="shared" si="53"/>
        <v>#N/A</v>
      </c>
      <c r="BD33" s="3" t="e">
        <f t="shared" si="54"/>
        <v>#N/A</v>
      </c>
      <c r="BF33">
        <f t="shared" si="0"/>
        <v>0.87581306037637607</v>
      </c>
      <c r="BG33">
        <f t="shared" si="1"/>
        <v>0.70739864890214899</v>
      </c>
      <c r="BH33">
        <f t="shared" si="2"/>
        <v>6.9257266359133158</v>
      </c>
      <c r="BI33">
        <f t="shared" si="3"/>
        <v>0.33599077014963702</v>
      </c>
      <c r="BJ33">
        <f t="shared" si="4"/>
        <v>1.9822717005429753</v>
      </c>
      <c r="BK33" s="8">
        <f t="shared" si="29"/>
        <v>-5.9724768846810751E-2</v>
      </c>
      <c r="BL33" s="8">
        <f t="shared" si="30"/>
        <v>7.3999694960605582E-3</v>
      </c>
      <c r="BM33" s="8">
        <f t="shared" si="31"/>
        <v>-8.7032615500845983E-2</v>
      </c>
      <c r="BN33" s="8">
        <f t="shared" si="32"/>
        <v>3.6300912559636883E-2</v>
      </c>
      <c r="BO33" s="8">
        <f t="shared" si="33"/>
        <v>9.9539546944038035E-2</v>
      </c>
    </row>
    <row r="34" spans="1:67" x14ac:dyDescent="0.3">
      <c r="A34" t="s">
        <v>33</v>
      </c>
      <c r="B34">
        <v>4955081.4210000001</v>
      </c>
      <c r="C34">
        <v>4323273.8172715446</v>
      </c>
      <c r="D34">
        <v>2408540.605</v>
      </c>
      <c r="E34">
        <v>1025549.89</v>
      </c>
      <c r="F34">
        <v>579008.299</v>
      </c>
      <c r="G34">
        <f>VLOOKUP(G$3,GDPdata!$A$1:$BG$265,MATCH(Top5Analysis!$A34,GDPdata!$A$1:$BG$1,0),FALSE)</f>
        <v>5657693000000</v>
      </c>
      <c r="H34">
        <f>VLOOKUP(H$3,GDPdata!$A$1:$BG$265,MATCH(Top5Analysis!$A34,GDPdata!$A$1:$BG$1,0),FALSE)</f>
        <v>6111509859371.4766</v>
      </c>
      <c r="I34">
        <f>VLOOKUP(I$3,GDPdata!$A$1:$BG$265,MATCH(Top5Analysis!$A34,GDPdata!$A$1:$BG$1,0),FALSE)</f>
        <v>347767206477.73279</v>
      </c>
      <c r="J34">
        <f>VLOOKUP(J$3,GDPdata!$A$1:$BG$265,MATCH(Top5Analysis!$A34,GDPdata!$A$1:$BG$1,0),FALSE)</f>
        <v>3052315661954.8228</v>
      </c>
      <c r="K34">
        <f>VLOOKUP(K$3,GDPdata!$A$1:$BG$265,MATCH(Top5Analysis!$A34,GDPdata!$A$1:$BG$1,0),FALSE)</f>
        <v>292093308319.64178</v>
      </c>
      <c r="L34">
        <f>G34/VLOOKUP(G$3,POPdata!$A$4:$BI$268,MATCH(Top5Analysis!$A34,POPdata!$A$4:$BI$4,0),FALSE)</f>
        <v>22922.437089527142</v>
      </c>
      <c r="M34">
        <f>H34/VLOOKUP(H$3,POPdata!$A$4:$BI$268,MATCH(Top5Analysis!$A34,POPdata!$A$4:$BI$4,0),FALSE)</f>
        <v>12828.739049921085</v>
      </c>
      <c r="N34">
        <f>I34/VLOOKUP(I$3,POPdata!$A$4:$BI$268,MATCH(Top5Analysis!$A34,POPdata!$A$4:$BI$4,0),FALSE)</f>
        <v>310.88115717850337</v>
      </c>
      <c r="O34">
        <f>J34/VLOOKUP(J$3,POPdata!$A$4:$BI$268,MATCH(Top5Analysis!$A34,POPdata!$A$4:$BI$4,0),FALSE)</f>
        <v>24792.193232031765</v>
      </c>
      <c r="P34">
        <f>K34/VLOOKUP(K$3,POPdata!$A$4:$BI$268,MATCH(Top5Analysis!$A34,POPdata!$A$4:$BI$4,0),FALSE)</f>
        <v>342.72389813912167</v>
      </c>
      <c r="Q34">
        <f t="shared" si="6"/>
        <v>62555.353000000119</v>
      </c>
      <c r="R34">
        <f t="shared" si="7"/>
        <v>120277.08123374078</v>
      </c>
      <c r="S34">
        <f t="shared" si="8"/>
        <v>39038.88199999975</v>
      </c>
      <c r="T34">
        <f t="shared" si="9"/>
        <v>36468.315000000061</v>
      </c>
      <c r="U34">
        <f t="shared" si="10"/>
        <v>51444.342999999993</v>
      </c>
      <c r="V34">
        <f t="shared" si="11"/>
        <v>405064000000</v>
      </c>
      <c r="W34">
        <f t="shared" si="12"/>
        <v>126060508785.83887</v>
      </c>
      <c r="X34">
        <f t="shared" si="13"/>
        <v>35413297012.712219</v>
      </c>
      <c r="Y34">
        <f t="shared" si="14"/>
        <v>1677877137.2978516</v>
      </c>
      <c r="Z34">
        <f t="shared" si="15"/>
        <v>-539347943.04516602</v>
      </c>
      <c r="AA34">
        <f t="shared" si="34"/>
        <v>1439.2040292692254</v>
      </c>
      <c r="AB34">
        <f t="shared" si="35"/>
        <v>222.28732022968688</v>
      </c>
      <c r="AC34">
        <f t="shared" si="36"/>
        <v>27.343209351174266</v>
      </c>
      <c r="AD34">
        <f t="shared" si="37"/>
        <v>-88.021629504328303</v>
      </c>
      <c r="AE34">
        <f t="shared" si="38"/>
        <v>-7.9488409216268678</v>
      </c>
      <c r="AF34" s="2">
        <f t="shared" si="39"/>
        <v>1.2785900806773201E-2</v>
      </c>
      <c r="AG34" s="2">
        <f t="shared" si="17"/>
        <v>2.8616981831664917E-2</v>
      </c>
      <c r="AH34" s="2">
        <f t="shared" si="18"/>
        <v>1.6475565989702276E-2</v>
      </c>
      <c r="AI34" s="2">
        <f t="shared" si="19"/>
        <v>3.687088701455192E-2</v>
      </c>
      <c r="AJ34" s="2">
        <f t="shared" si="20"/>
        <v>9.7512998025968231E-2</v>
      </c>
      <c r="AK34" s="2">
        <f t="shared" si="21"/>
        <v>7.7116430648347709E-2</v>
      </c>
      <c r="AL34" s="2">
        <f t="shared" si="22"/>
        <v>2.1061160391158379E-2</v>
      </c>
      <c r="AM34" s="2">
        <f t="shared" si="23"/>
        <v>0.11337555234498524</v>
      </c>
      <c r="AN34" s="2">
        <f t="shared" si="24"/>
        <v>5.5000863938955459E-4</v>
      </c>
      <c r="AO34" s="2">
        <f t="shared" si="25"/>
        <v>-1.8430887035417217E-3</v>
      </c>
      <c r="AP34" s="2">
        <f t="shared" si="40"/>
        <v>6.6991966489979834E-2</v>
      </c>
      <c r="AQ34" s="2">
        <f t="shared" si="41"/>
        <v>1.763282206571606E-2</v>
      </c>
      <c r="AR34" s="2">
        <f t="shared" si="42"/>
        <v>9.6435801841332089E-2</v>
      </c>
      <c r="AS34" s="2">
        <f t="shared" si="43"/>
        <v>-3.5378162927526217E-3</v>
      </c>
      <c r="AT34" s="2">
        <f t="shared" si="44"/>
        <v>-2.2667404780072897E-2</v>
      </c>
      <c r="AU34" s="3">
        <f t="shared" si="45"/>
        <v>62555.353000000119</v>
      </c>
      <c r="AV34" s="3">
        <f t="shared" si="46"/>
        <v>120277.08123374078</v>
      </c>
      <c r="AW34" s="3">
        <f t="shared" si="47"/>
        <v>39038.88199999975</v>
      </c>
      <c r="AX34" s="3">
        <f t="shared" si="48"/>
        <v>36468.315000000061</v>
      </c>
      <c r="AY34" s="3">
        <f t="shared" si="49"/>
        <v>51444.342999999993</v>
      </c>
      <c r="AZ34" s="3" t="e">
        <f t="shared" si="50"/>
        <v>#N/A</v>
      </c>
      <c r="BA34" s="3" t="e">
        <f t="shared" si="51"/>
        <v>#N/A</v>
      </c>
      <c r="BB34" s="3" t="e">
        <f t="shared" si="52"/>
        <v>#N/A</v>
      </c>
      <c r="BC34" s="3" t="e">
        <f t="shared" si="53"/>
        <v>#N/A</v>
      </c>
      <c r="BD34" s="3" t="e">
        <f t="shared" si="54"/>
        <v>#N/A</v>
      </c>
      <c r="BF34">
        <f t="shared" si="0"/>
        <v>0.80664459012149503</v>
      </c>
      <c r="BG34">
        <f t="shared" si="1"/>
        <v>0.54110555845597696</v>
      </c>
      <c r="BH34">
        <f t="shared" si="2"/>
        <v>6.7683897171976746</v>
      </c>
      <c r="BI34">
        <f t="shared" si="3"/>
        <v>0.3491047448663695</v>
      </c>
      <c r="BJ34">
        <f t="shared" si="4"/>
        <v>1.9550357420630757</v>
      </c>
      <c r="BK34" s="8">
        <f t="shared" si="29"/>
        <v>-7.8976294581809797E-2</v>
      </c>
      <c r="BL34" s="8">
        <f t="shared" si="30"/>
        <v>-0.23507691271993728</v>
      </c>
      <c r="BM34" s="8">
        <f t="shared" si="31"/>
        <v>-2.2717748907352418E-2</v>
      </c>
      <c r="BN34" s="8">
        <f t="shared" si="32"/>
        <v>3.903075882379755E-2</v>
      </c>
      <c r="BO34" s="8">
        <f t="shared" si="33"/>
        <v>-1.3739770623996303E-2</v>
      </c>
    </row>
    <row r="35" spans="1:67" x14ac:dyDescent="0.3">
      <c r="A35" t="s">
        <v>34</v>
      </c>
      <c r="B35">
        <v>4823403.1179999998</v>
      </c>
      <c r="C35">
        <v>4100786.6708069551</v>
      </c>
      <c r="D35">
        <v>2442431.0189999999</v>
      </c>
      <c r="E35">
        <v>1096179.977</v>
      </c>
      <c r="F35">
        <v>619154.61499999999</v>
      </c>
      <c r="G35">
        <f>VLOOKUP(G$3,GDPdata!$A$1:$BG$265,MATCH(Top5Analysis!$A35,GDPdata!$A$1:$BG$1,0),FALSE)</f>
        <v>5979589000000</v>
      </c>
      <c r="H35">
        <f>VLOOKUP(H$3,GDPdata!$A$1:$BG$265,MATCH(Top5Analysis!$A35,GDPdata!$A$1:$BG$1,0),FALSE)</f>
        <v>7578533627539.1172</v>
      </c>
      <c r="I35">
        <f>VLOOKUP(I$3,GDPdata!$A$1:$BG$265,MATCH(Top5Analysis!$A35,GDPdata!$A$1:$BG$1,0),FALSE)</f>
        <v>360858508604.20648</v>
      </c>
      <c r="J35">
        <f>VLOOKUP(J$3,GDPdata!$A$1:$BG$265,MATCH(Top5Analysis!$A35,GDPdata!$A$1:$BG$1,0),FALSE)</f>
        <v>3139974443543.0015</v>
      </c>
      <c r="K35">
        <f>VLOOKUP(K$3,GDPdata!$A$1:$BG$265,MATCH(Top5Analysis!$A35,GDPdata!$A$1:$BG$1,0),FALSE)</f>
        <v>316697337894.51312</v>
      </c>
      <c r="L35">
        <f>G35/VLOOKUP(G$3,POPdata!$A$4:$BI$268,MATCH(Top5Analysis!$A35,POPdata!$A$4:$BI$4,0),FALSE)</f>
        <v>23954.479354867141</v>
      </c>
      <c r="M35">
        <f>H35/VLOOKUP(H$3,POPdata!$A$4:$BI$268,MATCH(Top5Analysis!$A35,POPdata!$A$4:$BI$4,0),FALSE)</f>
        <v>15854.49683624353</v>
      </c>
      <c r="N35">
        <f>I35/VLOOKUP(I$3,POPdata!$A$4:$BI$268,MATCH(Top5Analysis!$A35,POPdata!$A$4:$BI$4,0),FALSE)</f>
        <v>317.88519809917017</v>
      </c>
      <c r="O35">
        <f>J35/VLOOKUP(J$3,POPdata!$A$4:$BI$268,MATCH(Top5Analysis!$A35,POPdata!$A$4:$BI$4,0),FALSE)</f>
        <v>25417.279386281047</v>
      </c>
      <c r="P35">
        <f>K35/VLOOKUP(K$3,POPdata!$A$4:$BI$268,MATCH(Top5Analysis!$A35,POPdata!$A$4:$BI$4,0),FALSE)</f>
        <v>363.96408731969848</v>
      </c>
      <c r="Q35">
        <f t="shared" si="6"/>
        <v>-131678.30300000031</v>
      </c>
      <c r="R35">
        <f t="shared" si="7"/>
        <v>-222487.14646458952</v>
      </c>
      <c r="S35">
        <f t="shared" si="8"/>
        <v>33890.413999999873</v>
      </c>
      <c r="T35">
        <f t="shared" si="9"/>
        <v>70630.086999999941</v>
      </c>
      <c r="U35">
        <f t="shared" si="10"/>
        <v>40146.315999999992</v>
      </c>
      <c r="V35">
        <f t="shared" si="11"/>
        <v>321896000000</v>
      </c>
      <c r="W35">
        <f t="shared" si="12"/>
        <v>1467023768167.6406</v>
      </c>
      <c r="X35">
        <f t="shared" si="13"/>
        <v>13091302126.473694</v>
      </c>
      <c r="Y35">
        <f t="shared" si="14"/>
        <v>87658781588.178711</v>
      </c>
      <c r="Z35">
        <f t="shared" si="15"/>
        <v>24604029574.871338</v>
      </c>
      <c r="AA35">
        <f t="shared" si="34"/>
        <v>1032.0422653399983</v>
      </c>
      <c r="AB35">
        <f t="shared" si="35"/>
        <v>3025.7577863224451</v>
      </c>
      <c r="AC35">
        <f t="shared" si="36"/>
        <v>7.004040920666796</v>
      </c>
      <c r="AD35">
        <f t="shared" si="37"/>
        <v>625.08615424928212</v>
      </c>
      <c r="AE35">
        <f t="shared" si="38"/>
        <v>21.240189180576806</v>
      </c>
      <c r="AF35" s="2">
        <f t="shared" si="39"/>
        <v>-2.6574397434104304E-2</v>
      </c>
      <c r="AG35" s="2">
        <f t="shared" si="17"/>
        <v>-5.1462654430017823E-2</v>
      </c>
      <c r="AH35" s="2">
        <f t="shared" si="18"/>
        <v>1.4070933215593379E-2</v>
      </c>
      <c r="AI35" s="2">
        <f t="shared" si="19"/>
        <v>6.8870454464189879E-2</v>
      </c>
      <c r="AJ35" s="2">
        <f t="shared" si="20"/>
        <v>6.9336339512466968E-2</v>
      </c>
      <c r="AK35" s="2">
        <f t="shared" si="21"/>
        <v>5.6895275158973808E-2</v>
      </c>
      <c r="AL35" s="2">
        <f t="shared" si="22"/>
        <v>0.24004277206852337</v>
      </c>
      <c r="AM35" s="2">
        <f t="shared" si="23"/>
        <v>3.7643866019069043E-2</v>
      </c>
      <c r="AN35" s="2">
        <f t="shared" si="24"/>
        <v>2.8718779869588779E-2</v>
      </c>
      <c r="AO35" s="2">
        <f t="shared" si="25"/>
        <v>8.4233458535608777E-2</v>
      </c>
      <c r="AP35" s="2">
        <f t="shared" si="40"/>
        <v>4.5023234715802544E-2</v>
      </c>
      <c r="AQ35" s="2">
        <f t="shared" si="41"/>
        <v>0.23585777016339401</v>
      </c>
      <c r="AR35" s="2">
        <f t="shared" si="42"/>
        <v>2.2529641179395054E-2</v>
      </c>
      <c r="AS35" s="2">
        <f t="shared" si="43"/>
        <v>2.5213023648172621E-2</v>
      </c>
      <c r="AT35" s="2">
        <f t="shared" si="44"/>
        <v>6.197463700636012E-2</v>
      </c>
      <c r="AU35" s="3" t="e">
        <f t="shared" si="45"/>
        <v>#N/A</v>
      </c>
      <c r="AV35" s="3" t="e">
        <f t="shared" si="46"/>
        <v>#N/A</v>
      </c>
      <c r="AW35" s="3">
        <f t="shared" si="47"/>
        <v>33890.413999999873</v>
      </c>
      <c r="AX35" s="3">
        <f t="shared" si="48"/>
        <v>70630.086999999941</v>
      </c>
      <c r="AY35" s="3">
        <f t="shared" si="49"/>
        <v>40146.315999999992</v>
      </c>
      <c r="AZ35" s="3">
        <f t="shared" si="50"/>
        <v>-131678.30300000031</v>
      </c>
      <c r="BA35" s="3">
        <f t="shared" si="51"/>
        <v>-222487.14646458952</v>
      </c>
      <c r="BB35" s="3" t="e">
        <f t="shared" si="52"/>
        <v>#N/A</v>
      </c>
      <c r="BC35" s="3" t="e">
        <f t="shared" si="53"/>
        <v>#N/A</v>
      </c>
      <c r="BD35" s="3" t="e">
        <f t="shared" si="54"/>
        <v>#N/A</v>
      </c>
      <c r="BF35">
        <f t="shared" si="0"/>
        <v>0.78082501514809666</v>
      </c>
      <c r="BG35">
        <f t="shared" si="1"/>
        <v>0.52288767432656547</v>
      </c>
      <c r="BH35">
        <f t="shared" si="2"/>
        <v>6.6921659511760652</v>
      </c>
      <c r="BI35">
        <f t="shared" si="3"/>
        <v>0.30724942034927949</v>
      </c>
      <c r="BJ35">
        <f t="shared" si="4"/>
        <v>2.4697343200884481</v>
      </c>
      <c r="BK35" s="8">
        <f t="shared" si="29"/>
        <v>-3.2008613569836857E-2</v>
      </c>
      <c r="BL35" s="8">
        <f t="shared" si="30"/>
        <v>-3.3667893158213905E-2</v>
      </c>
      <c r="BM35" s="8">
        <f t="shared" si="31"/>
        <v>-1.1261728299706777E-2</v>
      </c>
      <c r="BN35" s="8">
        <f t="shared" si="32"/>
        <v>-0.11989331320349546</v>
      </c>
      <c r="BO35" s="8">
        <f t="shared" si="33"/>
        <v>0.26326811676712891</v>
      </c>
    </row>
    <row r="36" spans="1:67" x14ac:dyDescent="0.3">
      <c r="A36" t="s">
        <v>35</v>
      </c>
      <c r="B36">
        <v>4820847.2189999996</v>
      </c>
      <c r="C36">
        <v>4112588.9308295459</v>
      </c>
      <c r="D36">
        <v>2565594.548</v>
      </c>
      <c r="E36">
        <v>1099381.2679999999</v>
      </c>
      <c r="F36">
        <v>658189.82999999996</v>
      </c>
      <c r="G36">
        <f>VLOOKUP(G$3,GDPdata!$A$1:$BG$265,MATCH(Top5Analysis!$A36,GDPdata!$A$1:$BG$1,0),FALSE)</f>
        <v>6174043000000</v>
      </c>
      <c r="H36">
        <f>VLOOKUP(H$3,GDPdata!$A$1:$BG$265,MATCH(Top5Analysis!$A36,GDPdata!$A$1:$BG$1,0),FALSE)</f>
        <v>7865147971074.6816</v>
      </c>
      <c r="I36">
        <f>VLOOKUP(I$3,GDPdata!$A$1:$BG$265,MATCH(Top5Analysis!$A36,GDPdata!$A$1:$BG$1,0),FALSE)</f>
        <v>383372822299.65155</v>
      </c>
      <c r="J36">
        <f>VLOOKUP(J$3,GDPdata!$A$1:$BG$265,MATCH(Top5Analysis!$A36,GDPdata!$A$1:$BG$1,0),FALSE)</f>
        <v>3578139437172.0186</v>
      </c>
      <c r="K36">
        <f>VLOOKUP(K$3,GDPdata!$A$1:$BG$265,MATCH(Top5Analysis!$A36,GDPdata!$A$1:$BG$1,0),FALSE)</f>
        <v>266502281094.11716</v>
      </c>
      <c r="L36">
        <f>G36/VLOOKUP(G$3,POPdata!$A$4:$BI$268,MATCH(Top5Analysis!$A36,POPdata!$A$4:$BI$4,0),FALSE)</f>
        <v>24405.164814748932</v>
      </c>
      <c r="M36">
        <f>H36/VLOOKUP(H$3,POPdata!$A$4:$BI$268,MATCH(Top5Analysis!$A36,POPdata!$A$4:$BI$4,0),FALSE)</f>
        <v>16420.741966723683</v>
      </c>
      <c r="N36">
        <f>I36/VLOOKUP(I$3,POPdata!$A$4:$BI$268,MATCH(Top5Analysis!$A36,POPdata!$A$4:$BI$4,0),FALSE)</f>
        <v>333.14171457589771</v>
      </c>
      <c r="O36">
        <f>J36/VLOOKUP(J$3,POPdata!$A$4:$BI$268,MATCH(Top5Analysis!$A36,POPdata!$A$4:$BI$4,0),FALSE)</f>
        <v>28874.358963952989</v>
      </c>
      <c r="P36">
        <f>K36/VLOOKUP(K$3,POPdata!$A$4:$BI$268,MATCH(Top5Analysis!$A36,POPdata!$A$4:$BI$4,0),FALSE)</f>
        <v>300.09663658917157</v>
      </c>
      <c r="Q36">
        <f t="shared" si="6"/>
        <v>-2555.8990000002086</v>
      </c>
      <c r="R36">
        <f t="shared" si="7"/>
        <v>11802.260022590868</v>
      </c>
      <c r="S36">
        <f t="shared" si="8"/>
        <v>123163.5290000001</v>
      </c>
      <c r="T36">
        <f t="shared" si="9"/>
        <v>3201.2909999999683</v>
      </c>
      <c r="U36">
        <f t="shared" si="10"/>
        <v>39035.214999999967</v>
      </c>
      <c r="V36">
        <f t="shared" si="11"/>
        <v>194454000000</v>
      </c>
      <c r="W36">
        <f t="shared" si="12"/>
        <v>286614343535.56445</v>
      </c>
      <c r="X36">
        <f t="shared" si="13"/>
        <v>22514313695.445068</v>
      </c>
      <c r="Y36">
        <f t="shared" si="14"/>
        <v>438164993629.01709</v>
      </c>
      <c r="Z36">
        <f t="shared" si="15"/>
        <v>-50195056800.395966</v>
      </c>
      <c r="AA36">
        <f t="shared" si="34"/>
        <v>450.68545988179176</v>
      </c>
      <c r="AB36">
        <f t="shared" si="35"/>
        <v>566.24513048015251</v>
      </c>
      <c r="AC36">
        <f t="shared" si="36"/>
        <v>15.256516476727541</v>
      </c>
      <c r="AD36">
        <f t="shared" si="37"/>
        <v>3457.0795776719424</v>
      </c>
      <c r="AE36">
        <f t="shared" si="38"/>
        <v>-63.867450730526912</v>
      </c>
      <c r="AF36" s="2">
        <f t="shared" si="39"/>
        <v>-5.2989537417307963E-4</v>
      </c>
      <c r="AG36" s="2">
        <f t="shared" si="17"/>
        <v>2.8780477918078124E-3</v>
      </c>
      <c r="AH36" s="2">
        <f t="shared" si="18"/>
        <v>5.0426615139545154E-2</v>
      </c>
      <c r="AI36" s="2">
        <f t="shared" si="19"/>
        <v>2.9204063814057138E-3</v>
      </c>
      <c r="AJ36" s="2">
        <f t="shared" si="20"/>
        <v>6.3045988924753424E-2</v>
      </c>
      <c r="AK36" s="2">
        <f t="shared" si="21"/>
        <v>3.2519626348901237E-2</v>
      </c>
      <c r="AL36" s="2">
        <f t="shared" si="22"/>
        <v>3.7819234910307198E-2</v>
      </c>
      <c r="AM36" s="2">
        <f t="shared" si="23"/>
        <v>6.2390973632657255E-2</v>
      </c>
      <c r="AN36" s="2">
        <f t="shared" si="24"/>
        <v>0.13954412735111693</v>
      </c>
      <c r="AO36" s="2">
        <f t="shared" si="25"/>
        <v>-0.15849535437874487</v>
      </c>
      <c r="AP36" s="2">
        <f t="shared" si="40"/>
        <v>1.8814245686797623E-2</v>
      </c>
      <c r="AQ36" s="2">
        <f t="shared" si="41"/>
        <v>3.5715112017034228E-2</v>
      </c>
      <c r="AR36" s="2">
        <f t="shared" si="42"/>
        <v>4.7993793256042035E-2</v>
      </c>
      <c r="AS36" s="2">
        <f t="shared" si="43"/>
        <v>0.13601296681413896</v>
      </c>
      <c r="AT36" s="2">
        <f t="shared" si="44"/>
        <v>-0.17547734228632034</v>
      </c>
      <c r="AU36" s="3" t="e">
        <f t="shared" si="45"/>
        <v>#N/A</v>
      </c>
      <c r="AV36" s="3">
        <f t="shared" si="46"/>
        <v>11802.260022590868</v>
      </c>
      <c r="AW36" s="3">
        <f t="shared" si="47"/>
        <v>123163.5290000001</v>
      </c>
      <c r="AX36" s="3">
        <f t="shared" si="48"/>
        <v>3201.2909999999683</v>
      </c>
      <c r="AY36" s="3">
        <f t="shared" si="49"/>
        <v>39035.214999999967</v>
      </c>
      <c r="AZ36" s="3">
        <f t="shared" si="50"/>
        <v>-2555.8990000002086</v>
      </c>
      <c r="BA36" s="3" t="e">
        <f t="shared" si="51"/>
        <v>#N/A</v>
      </c>
      <c r="BB36" s="3" t="e">
        <f t="shared" si="52"/>
        <v>#N/A</v>
      </c>
      <c r="BC36" s="3" t="e">
        <f t="shared" si="53"/>
        <v>#N/A</v>
      </c>
      <c r="BD36" s="3" t="e">
        <f t="shared" si="54"/>
        <v>#N/A</v>
      </c>
      <c r="BF36">
        <f t="shared" ref="BF36:BF58" si="55">(B37/10^6)/(G37/10^12)</f>
        <v>0.75077368598683136</v>
      </c>
      <c r="BG36">
        <f t="shared" ref="BG36:BG58" si="56">(C37/10^6)/(H37/10^12)</f>
        <v>0.46605205529682747</v>
      </c>
      <c r="BH36">
        <f t="shared" ref="BH36:BH58" si="57">(D37/10^6)/(I37/10^12)</f>
        <v>6.3020846385335263</v>
      </c>
      <c r="BI36">
        <f t="shared" ref="BI36:BI58" si="58">(E37/10^6)/(J37/10^12)</f>
        <v>0.28832673028043276</v>
      </c>
      <c r="BJ36">
        <f t="shared" ref="BJ36:BJ58" si="59">(F37/10^6)/(K37/10^12)</f>
        <v>2.458427107441945</v>
      </c>
      <c r="BK36" s="8">
        <f t="shared" si="29"/>
        <v>-3.8486637310877585E-2</v>
      </c>
      <c r="BL36" s="8">
        <f t="shared" si="30"/>
        <v>-0.10869565648671563</v>
      </c>
      <c r="BM36" s="8">
        <f t="shared" si="31"/>
        <v>-5.8289246783246151E-2</v>
      </c>
      <c r="BN36" s="8">
        <f t="shared" si="32"/>
        <v>-6.1587390620088112E-2</v>
      </c>
      <c r="BO36" s="8">
        <f t="shared" si="33"/>
        <v>-4.5783113408320317E-3</v>
      </c>
    </row>
    <row r="37" spans="1:67" x14ac:dyDescent="0.3">
      <c r="A37" t="s">
        <v>36</v>
      </c>
      <c r="B37">
        <v>4909533.6140000001</v>
      </c>
      <c r="C37">
        <v>3994290.7510000011</v>
      </c>
      <c r="D37">
        <v>2690455.898</v>
      </c>
      <c r="E37">
        <v>1123847.4920000001</v>
      </c>
      <c r="F37">
        <v>699087.88100000005</v>
      </c>
      <c r="G37">
        <f>VLOOKUP(G$3,GDPdata!$A$1:$BG$265,MATCH(Top5Analysis!$A37,GDPdata!$A$1:$BG$1,0),FALSE)</f>
        <v>6539299000000</v>
      </c>
      <c r="H37">
        <f>VLOOKUP(H$3,GDPdata!$A$1:$BG$265,MATCH(Top5Analysis!$A37,GDPdata!$A$1:$BG$1,0),FALSE)</f>
        <v>8570482000033.3369</v>
      </c>
      <c r="I37">
        <f>VLOOKUP(I$3,GDPdata!$A$1:$BG$265,MATCH(Top5Analysis!$A37,GDPdata!$A$1:$BG$1,0),FALSE)</f>
        <v>426915227629.51337</v>
      </c>
      <c r="J37">
        <f>VLOOKUP(J$3,GDPdata!$A$1:$BG$265,MATCH(Top5Analysis!$A37,GDPdata!$A$1:$BG$1,0),FALSE)</f>
        <v>3897826229662.8613</v>
      </c>
      <c r="K37">
        <f>VLOOKUP(K$3,GDPdata!$A$1:$BG$265,MATCH(Top5Analysis!$A37,GDPdata!$A$1:$BG$1,0),FALSE)</f>
        <v>284363884080.10132</v>
      </c>
      <c r="L37">
        <f>G37/VLOOKUP(G$3,POPdata!$A$4:$BI$268,MATCH(Top5Analysis!$A37,POPdata!$A$4:$BI$4,0),FALSE)</f>
        <v>25492.951651761698</v>
      </c>
      <c r="M37">
        <f>H37/VLOOKUP(H$3,POPdata!$A$4:$BI$268,MATCH(Top5Analysis!$A37,POPdata!$A$4:$BI$4,0),FALSE)</f>
        <v>17838.87528098387</v>
      </c>
      <c r="N37">
        <f>I37/VLOOKUP(I$3,POPdata!$A$4:$BI$268,MATCH(Top5Analysis!$A37,POPdata!$A$4:$BI$4,0),FALSE)</f>
        <v>366.46027591226675</v>
      </c>
      <c r="O37">
        <f>J37/VLOOKUP(J$3,POPdata!$A$4:$BI$268,MATCH(Top5Analysis!$A37,POPdata!$A$4:$BI$4,0),FALSE)</f>
        <v>31376.137855596207</v>
      </c>
      <c r="P37">
        <f>K37/VLOOKUP(K$3,POPdata!$A$4:$BI$268,MATCH(Top5Analysis!$A37,POPdata!$A$4:$BI$4,0),FALSE)</f>
        <v>313.86011009781191</v>
      </c>
      <c r="Q37">
        <f t="shared" si="6"/>
        <v>88686.395000000484</v>
      </c>
      <c r="R37">
        <f t="shared" si="7"/>
        <v>-118298.17982954485</v>
      </c>
      <c r="S37">
        <f t="shared" si="8"/>
        <v>124861.35000000009</v>
      </c>
      <c r="T37">
        <f t="shared" si="9"/>
        <v>24466.224000000162</v>
      </c>
      <c r="U37">
        <f t="shared" si="10"/>
        <v>40898.051000000094</v>
      </c>
      <c r="V37">
        <f t="shared" si="11"/>
        <v>365256000000</v>
      </c>
      <c r="W37">
        <f t="shared" si="12"/>
        <v>705334028958.65527</v>
      </c>
      <c r="X37">
        <f t="shared" si="13"/>
        <v>43542405329.861816</v>
      </c>
      <c r="Y37">
        <f t="shared" si="14"/>
        <v>319686792490.84277</v>
      </c>
      <c r="Z37">
        <f t="shared" si="15"/>
        <v>17861602985.984161</v>
      </c>
      <c r="AA37">
        <f t="shared" si="34"/>
        <v>1087.7868370127653</v>
      </c>
      <c r="AB37">
        <f t="shared" si="35"/>
        <v>1418.133314260187</v>
      </c>
      <c r="AC37">
        <f t="shared" si="36"/>
        <v>33.318561336369044</v>
      </c>
      <c r="AD37">
        <f t="shared" si="37"/>
        <v>2501.7788916432182</v>
      </c>
      <c r="AE37">
        <f t="shared" si="38"/>
        <v>13.763473508640345</v>
      </c>
      <c r="AF37" s="2">
        <f t="shared" si="39"/>
        <v>1.8396433442335252E-2</v>
      </c>
      <c r="AG37" s="2">
        <f t="shared" si="17"/>
        <v>-2.8764892825231394E-2</v>
      </c>
      <c r="AH37" s="2">
        <f t="shared" si="18"/>
        <v>4.8667608097832646E-2</v>
      </c>
      <c r="AI37" s="2">
        <f t="shared" si="19"/>
        <v>2.2254539632560088E-2</v>
      </c>
      <c r="AJ37" s="2">
        <f t="shared" si="20"/>
        <v>6.2137166415956464E-2</v>
      </c>
      <c r="AK37" s="2">
        <f t="shared" si="21"/>
        <v>5.9159937823562291E-2</v>
      </c>
      <c r="AL37" s="2">
        <f t="shared" si="22"/>
        <v>8.9678418200475327E-2</v>
      </c>
      <c r="AM37" s="2">
        <f t="shared" si="23"/>
        <v>0.11357718335033211</v>
      </c>
      <c r="AN37" s="2">
        <f t="shared" si="24"/>
        <v>8.9344419943429357E-2</v>
      </c>
      <c r="AO37" s="2">
        <f t="shared" si="25"/>
        <v>6.7022326835830009E-2</v>
      </c>
      <c r="AP37" s="2">
        <f t="shared" si="40"/>
        <v>4.4571993070719851E-2</v>
      </c>
      <c r="AQ37" s="2">
        <f t="shared" si="41"/>
        <v>8.6362316461339378E-2</v>
      </c>
      <c r="AR37" s="2">
        <f t="shared" si="42"/>
        <v>0.10001317721134041</v>
      </c>
      <c r="AS37" s="2">
        <f t="shared" si="43"/>
        <v>8.6643616738520904E-2</v>
      </c>
      <c r="AT37" s="2">
        <f t="shared" si="44"/>
        <v>4.5863471397323136E-2</v>
      </c>
      <c r="AU37" s="3">
        <f t="shared" si="45"/>
        <v>88686.395000000484</v>
      </c>
      <c r="AV37" s="3" t="e">
        <f t="shared" si="46"/>
        <v>#N/A</v>
      </c>
      <c r="AW37" s="3">
        <f t="shared" si="47"/>
        <v>124861.35000000009</v>
      </c>
      <c r="AX37" s="3">
        <f t="shared" si="48"/>
        <v>24466.224000000162</v>
      </c>
      <c r="AY37" s="3">
        <f t="shared" si="49"/>
        <v>40898.051000000094</v>
      </c>
      <c r="AZ37" s="3" t="e">
        <f t="shared" si="50"/>
        <v>#N/A</v>
      </c>
      <c r="BA37" s="3">
        <f t="shared" si="51"/>
        <v>-118298.17982954485</v>
      </c>
      <c r="BB37" s="3" t="e">
        <f t="shared" si="52"/>
        <v>#N/A</v>
      </c>
      <c r="BC37" s="3" t="e">
        <f t="shared" si="53"/>
        <v>#N/A</v>
      </c>
      <c r="BD37" s="3" t="e">
        <f t="shared" si="54"/>
        <v>#N/A</v>
      </c>
      <c r="BF37">
        <f t="shared" si="55"/>
        <v>0.73104820462184961</v>
      </c>
      <c r="BG37">
        <f t="shared" si="56"/>
        <v>0.50401607076251376</v>
      </c>
      <c r="BH37">
        <f t="shared" si="57"/>
        <v>6.472889523337324</v>
      </c>
      <c r="BI37">
        <f t="shared" si="58"/>
        <v>0.248487851770827</v>
      </c>
      <c r="BJ37">
        <f t="shared" si="59"/>
        <v>2.6261790599947372</v>
      </c>
      <c r="BK37" s="8">
        <f t="shared" si="29"/>
        <v>-2.6273538528530344E-2</v>
      </c>
      <c r="BL37" s="8">
        <f t="shared" si="30"/>
        <v>8.1458744863826621E-2</v>
      </c>
      <c r="BM37" s="8">
        <f t="shared" si="31"/>
        <v>2.7102918256512572E-2</v>
      </c>
      <c r="BN37" s="8">
        <f t="shared" si="32"/>
        <v>-0.13817268510227138</v>
      </c>
      <c r="BO37" s="8">
        <f t="shared" si="33"/>
        <v>6.8235479524687753E-2</v>
      </c>
    </row>
    <row r="38" spans="1:67" x14ac:dyDescent="0.3">
      <c r="A38" t="s">
        <v>37</v>
      </c>
      <c r="B38">
        <v>5028674.4440000001</v>
      </c>
      <c r="C38">
        <v>3938794.3730000006</v>
      </c>
      <c r="D38">
        <v>2878694.0090000001</v>
      </c>
      <c r="E38">
        <v>1109887.223</v>
      </c>
      <c r="F38">
        <v>723697.11800000002</v>
      </c>
      <c r="G38">
        <f>VLOOKUP(G$3,GDPdata!$A$1:$BG$265,MATCH(Top5Analysis!$A38,GDPdata!$A$1:$BG$1,0),FALSE)</f>
        <v>6878718000000</v>
      </c>
      <c r="H38">
        <f>VLOOKUP(H$3,GDPdata!$A$1:$BG$265,MATCH(Top5Analysis!$A38,GDPdata!$A$1:$BG$1,0),FALSE)</f>
        <v>7814819013689.5703</v>
      </c>
      <c r="I38">
        <f>VLOOKUP(I$3,GDPdata!$A$1:$BG$265,MATCH(Top5Analysis!$A38,GDPdata!$A$1:$BG$1,0),FALSE)</f>
        <v>444730903968.18463</v>
      </c>
      <c r="J38">
        <f>VLOOKUP(J$3,GDPdata!$A$1:$BG$265,MATCH(Top5Analysis!$A38,GDPdata!$A$1:$BG$1,0),FALSE)</f>
        <v>4466565327401.2617</v>
      </c>
      <c r="K38">
        <f>VLOOKUP(K$3,GDPdata!$A$1:$BG$265,MATCH(Top5Analysis!$A38,GDPdata!$A$1:$BG$1,0),FALSE)</f>
        <v>275570363431.90186</v>
      </c>
      <c r="L38">
        <f>G38/VLOOKUP(G$3,POPdata!$A$4:$BI$268,MATCH(Top5Analysis!$A38,POPdata!$A$4:$BI$4,0),FALSE)</f>
        <v>26464.852511744044</v>
      </c>
      <c r="M38">
        <f>H38/VLOOKUP(H$3,POPdata!$A$4:$BI$268,MATCH(Top5Analysis!$A38,POPdata!$A$4:$BI$4,0),FALSE)</f>
        <v>16209.978469268106</v>
      </c>
      <c r="N38">
        <f>I38/VLOOKUP(I$3,POPdata!$A$4:$BI$268,MATCH(Top5Analysis!$A38,POPdata!$A$4:$BI$4,0),FALSE)</f>
        <v>377.38951831929046</v>
      </c>
      <c r="O38">
        <f>J38/VLOOKUP(J$3,POPdata!$A$4:$BI$268,MATCH(Top5Analysis!$A38,POPdata!$A$4:$BI$4,0),FALSE)</f>
        <v>35865.655934037241</v>
      </c>
      <c r="P38">
        <f>K38/VLOOKUP(K$3,POPdata!$A$4:$BI$268,MATCH(Top5Analysis!$A38,POPdata!$A$4:$BI$4,0),FALSE)</f>
        <v>298.21766383250224</v>
      </c>
      <c r="Q38">
        <f t="shared" ref="Q38:Q59" si="60">B38-B37</f>
        <v>119140.83000000007</v>
      </c>
      <c r="R38">
        <f t="shared" ref="R38:R59" si="61">C38-C37</f>
        <v>-55496.378000000492</v>
      </c>
      <c r="S38">
        <f t="shared" ref="S38:S59" si="62">D38-D37</f>
        <v>188238.11100000003</v>
      </c>
      <c r="T38">
        <f t="shared" ref="T38:T59" si="63">E38-E37</f>
        <v>-13960.269000000088</v>
      </c>
      <c r="U38">
        <f t="shared" ref="U38:U59" si="64">F38-F37</f>
        <v>24609.236999999965</v>
      </c>
      <c r="V38">
        <f t="shared" ref="V38:V59" si="65">G38-G37</f>
        <v>339419000000</v>
      </c>
      <c r="W38">
        <f t="shared" ref="W38:W59" si="66">H38-H37</f>
        <v>-755662986343.7666</v>
      </c>
      <c r="X38">
        <f t="shared" ref="X38:X59" si="67">I38-I37</f>
        <v>17815676338.671265</v>
      </c>
      <c r="Y38">
        <f t="shared" ref="Y38:Y59" si="68">J38-J37</f>
        <v>568739097738.40039</v>
      </c>
      <c r="Z38">
        <f t="shared" ref="Z38:Z59" si="69">K38-K37</f>
        <v>-8793520648.1994629</v>
      </c>
      <c r="AA38">
        <f t="shared" si="34"/>
        <v>971.90085998234645</v>
      </c>
      <c r="AB38">
        <f t="shared" si="35"/>
        <v>-1628.8968117157638</v>
      </c>
      <c r="AC38">
        <f t="shared" si="36"/>
        <v>10.929242407023708</v>
      </c>
      <c r="AD38">
        <f t="shared" si="37"/>
        <v>4489.5180784410331</v>
      </c>
      <c r="AE38">
        <f t="shared" si="38"/>
        <v>-15.642446265309673</v>
      </c>
      <c r="AF38" s="2">
        <f t="shared" ref="AF38:AF59" si="70">Q38/B37</f>
        <v>2.4267239898359941E-2</v>
      </c>
      <c r="AG38" s="2">
        <f t="shared" ref="AG38:AG59" si="71">R38/C37</f>
        <v>-1.3893925470024071E-2</v>
      </c>
      <c r="AH38" s="2">
        <f t="shared" ref="AH38:AH59" si="72">S38/D37</f>
        <v>6.9965135328897338E-2</v>
      </c>
      <c r="AI38" s="2">
        <f t="shared" ref="AI38:AI59" si="73">T38/E37</f>
        <v>-1.2421853587230398E-2</v>
      </c>
      <c r="AJ38" s="2">
        <f t="shared" ref="AJ38:AJ59" si="74">U38/F37</f>
        <v>3.5201921916881235E-2</v>
      </c>
      <c r="AK38" s="2">
        <f t="shared" ref="AK38:AK59" si="75">V38/G37</f>
        <v>5.1904493126862683E-2</v>
      </c>
      <c r="AL38" s="2">
        <f t="shared" ref="AL38:AL59" si="76">W38/H37</f>
        <v>-8.8170418693000852E-2</v>
      </c>
      <c r="AM38" s="2">
        <f t="shared" ref="AM38:AM59" si="77">X38/I37</f>
        <v>4.1731180303861422E-2</v>
      </c>
      <c r="AN38" s="2">
        <f t="shared" ref="AN38:AN59" si="78">Y38/J37</f>
        <v>0.1459118658010552</v>
      </c>
      <c r="AO38" s="2">
        <f t="shared" ref="AO38:AO59" si="79">Z38/K37</f>
        <v>-3.0923479177554246E-2</v>
      </c>
      <c r="AP38" s="2">
        <f t="shared" si="40"/>
        <v>3.8124296992309362E-2</v>
      </c>
      <c r="AQ38" s="2">
        <f t="shared" si="41"/>
        <v>-9.1311631818635872E-2</v>
      </c>
      <c r="AR38" s="2">
        <f t="shared" si="42"/>
        <v>2.9823812089363397E-2</v>
      </c>
      <c r="AS38" s="2">
        <f t="shared" si="43"/>
        <v>0.14308702043264029</v>
      </c>
      <c r="AT38" s="2">
        <f t="shared" si="44"/>
        <v>-4.9838911547041877E-2</v>
      </c>
      <c r="AU38" s="3">
        <f t="shared" si="45"/>
        <v>119140.83000000007</v>
      </c>
      <c r="AV38" s="3" t="e">
        <f t="shared" si="46"/>
        <v>#N/A</v>
      </c>
      <c r="AW38" s="3">
        <f t="shared" si="47"/>
        <v>188238.11100000003</v>
      </c>
      <c r="AX38" s="3" t="e">
        <f t="shared" si="48"/>
        <v>#N/A</v>
      </c>
      <c r="AY38" s="3">
        <f t="shared" si="49"/>
        <v>24609.236999999965</v>
      </c>
      <c r="AZ38" s="3" t="e">
        <f t="shared" si="50"/>
        <v>#N/A</v>
      </c>
      <c r="BA38" s="3">
        <f t="shared" si="51"/>
        <v>-55496.378000000492</v>
      </c>
      <c r="BB38" s="3" t="e">
        <f t="shared" si="52"/>
        <v>#N/A</v>
      </c>
      <c r="BC38" s="3">
        <f t="shared" si="53"/>
        <v>-13960.269000000088</v>
      </c>
      <c r="BD38" s="3" t="e">
        <f t="shared" si="54"/>
        <v>#N/A</v>
      </c>
      <c r="BF38">
        <f t="shared" si="55"/>
        <v>0.69702077590506195</v>
      </c>
      <c r="BG38">
        <f t="shared" si="56"/>
        <v>0.46815925103098605</v>
      </c>
      <c r="BH38">
        <f t="shared" si="57"/>
        <v>5.419288522409869</v>
      </c>
      <c r="BI38">
        <f t="shared" si="58"/>
        <v>0.23910860094447856</v>
      </c>
      <c r="BJ38">
        <f t="shared" si="59"/>
        <v>2.3682483644260213</v>
      </c>
      <c r="BK38" s="8">
        <f t="shared" si="29"/>
        <v>-4.6546080684773825E-2</v>
      </c>
      <c r="BL38" s="8">
        <f t="shared" si="30"/>
        <v>-7.1142215122785263E-2</v>
      </c>
      <c r="BM38" s="8">
        <f t="shared" si="31"/>
        <v>-0.16277135537827536</v>
      </c>
      <c r="BN38" s="8">
        <f t="shared" si="32"/>
        <v>-3.774530931596063E-2</v>
      </c>
      <c r="BO38" s="8">
        <f t="shared" si="33"/>
        <v>-9.8215197698375084E-2</v>
      </c>
    </row>
    <row r="39" spans="1:67" x14ac:dyDescent="0.3">
      <c r="A39" t="s">
        <v>38</v>
      </c>
      <c r="B39">
        <v>5094354.0810000002</v>
      </c>
      <c r="C39">
        <v>3884988.4820000012</v>
      </c>
      <c r="D39">
        <v>3058241.33</v>
      </c>
      <c r="E39">
        <v>1173315.3219999999</v>
      </c>
      <c r="F39">
        <v>764730.848</v>
      </c>
      <c r="G39">
        <f>VLOOKUP(G$3,GDPdata!$A$1:$BG$265,MATCH(Top5Analysis!$A39,GDPdata!$A$1:$BG$1,0),FALSE)</f>
        <v>7308755000000</v>
      </c>
      <c r="H39">
        <f>VLOOKUP(H$3,GDPdata!$A$1:$BG$265,MATCH(Top5Analysis!$A39,GDPdata!$A$1:$BG$1,0),FALSE)</f>
        <v>8298433649328.5811</v>
      </c>
      <c r="I39">
        <f>VLOOKUP(I$3,GDPdata!$A$1:$BG$265,MATCH(Top5Analysis!$A39,GDPdata!$A$1:$BG$1,0),FALSE)</f>
        <v>564325246266.83838</v>
      </c>
      <c r="J39">
        <f>VLOOKUP(J$3,GDPdata!$A$1:$BG$265,MATCH(Top5Analysis!$A39,GDPdata!$A$1:$BG$1,0),FALSE)</f>
        <v>4907039384469.6777</v>
      </c>
      <c r="K39">
        <f>VLOOKUP(K$3,GDPdata!$A$1:$BG$265,MATCH(Top5Analysis!$A39,GDPdata!$A$1:$BG$1,0),FALSE)</f>
        <v>322909902308.89209</v>
      </c>
      <c r="L39">
        <f>G39/VLOOKUP(G$3,POPdata!$A$4:$BI$268,MATCH(Top5Analysis!$A39,POPdata!$A$4:$BI$4,0),FALSE)</f>
        <v>27776.635528226019</v>
      </c>
      <c r="M39">
        <f>H39/VLOOKUP(H$3,POPdata!$A$4:$BI$268,MATCH(Top5Analysis!$A39,POPdata!$A$4:$BI$4,0),FALSE)</f>
        <v>17171.677278407835</v>
      </c>
      <c r="N39">
        <f>I39/VLOOKUP(I$3,POPdata!$A$4:$BI$268,MATCH(Top5Analysis!$A39,POPdata!$A$4:$BI$4,0),FALSE)</f>
        <v>473.49276222534024</v>
      </c>
      <c r="O39">
        <f>J39/VLOOKUP(J$3,POPdata!$A$4:$BI$268,MATCH(Top5Analysis!$A39,POPdata!$A$4:$BI$4,0),FALSE)</f>
        <v>39268.56686862043</v>
      </c>
      <c r="P39">
        <f>K39/VLOOKUP(K$3,POPdata!$A$4:$BI$268,MATCH(Top5Analysis!$A39,POPdata!$A$4:$BI$4,0),FALSE)</f>
        <v>342.71751868197327</v>
      </c>
      <c r="Q39">
        <f t="shared" si="60"/>
        <v>65679.637000000104</v>
      </c>
      <c r="R39">
        <f t="shared" si="61"/>
        <v>-53805.890999999363</v>
      </c>
      <c r="S39">
        <f t="shared" si="62"/>
        <v>179547.321</v>
      </c>
      <c r="T39">
        <f t="shared" si="63"/>
        <v>63428.098999999929</v>
      </c>
      <c r="U39">
        <f t="shared" si="64"/>
        <v>41033.729999999981</v>
      </c>
      <c r="V39">
        <f t="shared" si="65"/>
        <v>430037000000</v>
      </c>
      <c r="W39">
        <f t="shared" si="66"/>
        <v>483614635639.01074</v>
      </c>
      <c r="X39">
        <f t="shared" si="67"/>
        <v>119594342298.65375</v>
      </c>
      <c r="Y39">
        <f t="shared" si="68"/>
        <v>440474057068.41602</v>
      </c>
      <c r="Z39">
        <f t="shared" si="69"/>
        <v>47339538876.990234</v>
      </c>
      <c r="AA39">
        <f t="shared" si="34"/>
        <v>1311.7830164819752</v>
      </c>
      <c r="AB39">
        <f t="shared" si="35"/>
        <v>961.69880913972884</v>
      </c>
      <c r="AC39">
        <f t="shared" si="36"/>
        <v>96.103243906049784</v>
      </c>
      <c r="AD39">
        <f t="shared" si="37"/>
        <v>3402.9109345831894</v>
      </c>
      <c r="AE39">
        <f t="shared" si="38"/>
        <v>44.499854849471035</v>
      </c>
      <c r="AF39" s="2">
        <f t="shared" si="70"/>
        <v>1.3061023880431601E-2</v>
      </c>
      <c r="AG39" s="2">
        <f t="shared" si="71"/>
        <v>-1.3660497579876927E-2</v>
      </c>
      <c r="AH39" s="2">
        <f t="shared" si="72"/>
        <v>6.237110315950916E-2</v>
      </c>
      <c r="AI39" s="2">
        <f t="shared" si="73"/>
        <v>5.7148237843981313E-2</v>
      </c>
      <c r="AJ39" s="2">
        <f t="shared" si="74"/>
        <v>5.6700142890440501E-2</v>
      </c>
      <c r="AK39" s="2">
        <f t="shared" si="75"/>
        <v>6.2517027155350749E-2</v>
      </c>
      <c r="AL39" s="2">
        <f t="shared" si="76"/>
        <v>6.1884304011627297E-2</v>
      </c>
      <c r="AM39" s="2">
        <f t="shared" si="77"/>
        <v>0.26891394600994345</v>
      </c>
      <c r="AN39" s="2">
        <f t="shared" si="78"/>
        <v>9.8615832251734412E-2</v>
      </c>
      <c r="AO39" s="2">
        <f t="shared" si="79"/>
        <v>0.17178748210595818</v>
      </c>
      <c r="AP39" s="2">
        <f t="shared" si="40"/>
        <v>4.9566987607426047E-2</v>
      </c>
      <c r="AQ39" s="2">
        <f t="shared" si="41"/>
        <v>5.9327580907215745E-2</v>
      </c>
      <c r="AR39" s="2">
        <f t="shared" si="42"/>
        <v>0.25465265790647007</v>
      </c>
      <c r="AS39" s="2">
        <f t="shared" si="43"/>
        <v>9.4879372646681684E-2</v>
      </c>
      <c r="AT39" s="2">
        <f t="shared" si="44"/>
        <v>0.14921937982340625</v>
      </c>
      <c r="AU39" s="3">
        <f t="shared" si="45"/>
        <v>65679.637000000104</v>
      </c>
      <c r="AV39" s="3" t="e">
        <f t="shared" si="46"/>
        <v>#N/A</v>
      </c>
      <c r="AW39" s="3">
        <f t="shared" si="47"/>
        <v>179547.321</v>
      </c>
      <c r="AX39" s="3">
        <f t="shared" si="48"/>
        <v>63428.098999999929</v>
      </c>
      <c r="AY39" s="3">
        <f t="shared" si="49"/>
        <v>41033.729999999981</v>
      </c>
      <c r="AZ39" s="3" t="e">
        <f t="shared" si="50"/>
        <v>#N/A</v>
      </c>
      <c r="BA39" s="3">
        <f t="shared" si="51"/>
        <v>-53805.890999999363</v>
      </c>
      <c r="BB39" s="3" t="e">
        <f t="shared" si="52"/>
        <v>#N/A</v>
      </c>
      <c r="BC39" s="3" t="e">
        <f t="shared" si="53"/>
        <v>#N/A</v>
      </c>
      <c r="BD39" s="3" t="e">
        <f t="shared" si="54"/>
        <v>#N/A</v>
      </c>
      <c r="BF39">
        <f t="shared" si="55"/>
        <v>0.66973900517480289</v>
      </c>
      <c r="BG39">
        <f t="shared" si="56"/>
        <v>0.41078576915208137</v>
      </c>
      <c r="BH39">
        <f t="shared" si="57"/>
        <v>4.5201745033990921</v>
      </c>
      <c r="BI39">
        <f t="shared" si="58"/>
        <v>0.21718149820333219</v>
      </c>
      <c r="BJ39">
        <f t="shared" si="59"/>
        <v>2.283029349726406</v>
      </c>
      <c r="BK39" s="8">
        <f t="shared" si="29"/>
        <v>-3.9140541678738976E-2</v>
      </c>
      <c r="BL39" s="8">
        <f t="shared" si="30"/>
        <v>-0.12255120827486819</v>
      </c>
      <c r="BM39" s="8">
        <f t="shared" si="31"/>
        <v>-0.16590997421391315</v>
      </c>
      <c r="BN39" s="8">
        <f t="shared" si="32"/>
        <v>-9.1703529921275742E-2</v>
      </c>
      <c r="BO39" s="8">
        <f t="shared" si="33"/>
        <v>-3.5983985455118966E-2</v>
      </c>
    </row>
    <row r="40" spans="1:67" x14ac:dyDescent="0.3">
      <c r="A40" t="s">
        <v>39</v>
      </c>
      <c r="B40">
        <v>5132919.92</v>
      </c>
      <c r="C40">
        <v>3947855.53</v>
      </c>
      <c r="D40">
        <v>3320285.15</v>
      </c>
      <c r="E40">
        <v>1183447.243</v>
      </c>
      <c r="F40">
        <v>811562.10499999998</v>
      </c>
      <c r="G40">
        <f>VLOOKUP(G$3,GDPdata!$A$1:$BG$265,MATCH(Top5Analysis!$A40,GDPdata!$A$1:$BG$1,0),FALSE)</f>
        <v>7664060000000</v>
      </c>
      <c r="H40">
        <f>VLOOKUP(H$3,GDPdata!$A$1:$BG$265,MATCH(Top5Analysis!$A40,GDPdata!$A$1:$BG$1,0),FALSE)</f>
        <v>9610497311406.1855</v>
      </c>
      <c r="I40">
        <f>VLOOKUP(I$3,GDPdata!$A$1:$BG$265,MATCH(Top5Analysis!$A40,GDPdata!$A$1:$BG$1,0),FALSE)</f>
        <v>734548001963.90723</v>
      </c>
      <c r="J40">
        <f>VLOOKUP(J$3,GDPdata!$A$1:$BG$265,MATCH(Top5Analysis!$A40,GDPdata!$A$1:$BG$1,0),FALSE)</f>
        <v>5449116304981.0967</v>
      </c>
      <c r="K40">
        <f>VLOOKUP(K$3,GDPdata!$A$1:$BG$265,MATCH(Top5Analysis!$A40,GDPdata!$A$1:$BG$1,0),FALSE)</f>
        <v>355475984177.45099</v>
      </c>
      <c r="L40">
        <f>G40/VLOOKUP(G$3,POPdata!$A$4:$BI$268,MATCH(Top5Analysis!$A40,POPdata!$A$4:$BI$4,0),FALSE)</f>
        <v>28782.175020091785</v>
      </c>
      <c r="M40">
        <f>H40/VLOOKUP(H$3,POPdata!$A$4:$BI$268,MATCH(Top5Analysis!$A40,POPdata!$A$4:$BI$4,0),FALSE)</f>
        <v>19845.273544744188</v>
      </c>
      <c r="N40">
        <f>I40/VLOOKUP(I$3,POPdata!$A$4:$BI$268,MATCH(Top5Analysis!$A40,POPdata!$A$4:$BI$4,0),FALSE)</f>
        <v>609.65676530695168</v>
      </c>
      <c r="O40">
        <f>J40/VLOOKUP(J$3,POPdata!$A$4:$BI$268,MATCH(Top5Analysis!$A40,POPdata!$A$4:$BI$4,0),FALSE)</f>
        <v>43440.367867896719</v>
      </c>
      <c r="P40">
        <f>K40/VLOOKUP(K$3,POPdata!$A$4:$BI$268,MATCH(Top5Analysis!$A40,POPdata!$A$4:$BI$4,0),FALSE)</f>
        <v>370.10135530585012</v>
      </c>
      <c r="Q40">
        <f t="shared" si="60"/>
        <v>38565.838999999687</v>
      </c>
      <c r="R40">
        <f t="shared" si="61"/>
        <v>62867.047999998555</v>
      </c>
      <c r="S40">
        <f t="shared" si="62"/>
        <v>262043.81999999983</v>
      </c>
      <c r="T40">
        <f t="shared" si="63"/>
        <v>10131.921000000089</v>
      </c>
      <c r="U40">
        <f t="shared" si="64"/>
        <v>46831.256999999983</v>
      </c>
      <c r="V40">
        <f t="shared" si="65"/>
        <v>355305000000</v>
      </c>
      <c r="W40">
        <f t="shared" si="66"/>
        <v>1312063662077.6045</v>
      </c>
      <c r="X40">
        <f t="shared" si="67"/>
        <v>170222755697.06885</v>
      </c>
      <c r="Y40">
        <f t="shared" si="68"/>
        <v>542076920511.41895</v>
      </c>
      <c r="Z40">
        <f t="shared" si="69"/>
        <v>32566081868.558899</v>
      </c>
      <c r="AA40">
        <f t="shared" si="34"/>
        <v>1005.5394918657657</v>
      </c>
      <c r="AB40">
        <f t="shared" si="35"/>
        <v>2673.5962663363534</v>
      </c>
      <c r="AC40">
        <f t="shared" si="36"/>
        <v>136.16400308161144</v>
      </c>
      <c r="AD40">
        <f t="shared" si="37"/>
        <v>4171.8009992762891</v>
      </c>
      <c r="AE40">
        <f t="shared" si="38"/>
        <v>27.383836623876846</v>
      </c>
      <c r="AF40" s="2">
        <f t="shared" si="70"/>
        <v>7.5703098737945158E-3</v>
      </c>
      <c r="AG40" s="2">
        <f t="shared" si="71"/>
        <v>1.6182042312680025E-2</v>
      </c>
      <c r="AH40" s="2">
        <f t="shared" si="72"/>
        <v>8.5684480629264079E-2</v>
      </c>
      <c r="AI40" s="2">
        <f t="shared" si="73"/>
        <v>8.6352924998281833E-3</v>
      </c>
      <c r="AJ40" s="2">
        <f t="shared" si="74"/>
        <v>6.1238875249347839E-2</v>
      </c>
      <c r="AK40" s="2">
        <f t="shared" si="75"/>
        <v>4.8613614767494602E-2</v>
      </c>
      <c r="AL40" s="2">
        <f t="shared" si="76"/>
        <v>0.1581097972849084</v>
      </c>
      <c r="AM40" s="2">
        <f t="shared" si="77"/>
        <v>0.30163944785943508</v>
      </c>
      <c r="AN40" s="2">
        <f t="shared" si="78"/>
        <v>0.11046924184612046</v>
      </c>
      <c r="AO40" s="2">
        <f t="shared" si="79"/>
        <v>0.10085191453003674</v>
      </c>
      <c r="AP40" s="2">
        <f t="shared" si="40"/>
        <v>3.6200910324216844E-2</v>
      </c>
      <c r="AQ40" s="2">
        <f t="shared" si="41"/>
        <v>0.15569802663937848</v>
      </c>
      <c r="AR40" s="2">
        <f t="shared" si="42"/>
        <v>0.28757356805553352</v>
      </c>
      <c r="AS40" s="2">
        <f t="shared" si="43"/>
        <v>0.10623766875001445</v>
      </c>
      <c r="AT40" s="2">
        <f t="shared" si="44"/>
        <v>7.9902062576753877E-2</v>
      </c>
      <c r="AU40" s="3">
        <f t="shared" si="45"/>
        <v>38565.838999999687</v>
      </c>
      <c r="AV40" s="3">
        <f t="shared" si="46"/>
        <v>62867.047999998555</v>
      </c>
      <c r="AW40" s="3">
        <f t="shared" si="47"/>
        <v>262043.81999999983</v>
      </c>
      <c r="AX40" s="3">
        <f t="shared" si="48"/>
        <v>10131.921000000089</v>
      </c>
      <c r="AY40" s="3">
        <f t="shared" si="49"/>
        <v>46831.256999999983</v>
      </c>
      <c r="AZ40" s="3" t="e">
        <f t="shared" si="50"/>
        <v>#N/A</v>
      </c>
      <c r="BA40" s="3" t="e">
        <f t="shared" si="51"/>
        <v>#N/A</v>
      </c>
      <c r="BB40" s="3" t="e">
        <f t="shared" si="52"/>
        <v>#N/A</v>
      </c>
      <c r="BC40" s="3" t="e">
        <f t="shared" si="53"/>
        <v>#N/A</v>
      </c>
      <c r="BD40" s="3" t="e">
        <f t="shared" si="54"/>
        <v>#N/A</v>
      </c>
      <c r="BF40">
        <f t="shared" si="55"/>
        <v>0.64839281000557891</v>
      </c>
      <c r="BG40">
        <f t="shared" si="56"/>
        <v>0.41283002707154709</v>
      </c>
      <c r="BH40">
        <f t="shared" si="57"/>
        <v>4.0093820185814666</v>
      </c>
      <c r="BI40">
        <f t="shared" si="58"/>
        <v>0.24922668931610337</v>
      </c>
      <c r="BJ40">
        <f t="shared" si="59"/>
        <v>2.2760492898072462</v>
      </c>
      <c r="BK40" s="8">
        <f t="shared" si="29"/>
        <v>-3.1872408511809149E-2</v>
      </c>
      <c r="BL40" s="8">
        <f t="shared" si="30"/>
        <v>4.9764574943415166E-3</v>
      </c>
      <c r="BM40" s="8">
        <f t="shared" si="31"/>
        <v>-0.11300282421254279</v>
      </c>
      <c r="BN40" s="8">
        <f t="shared" si="32"/>
        <v>0.14755028111450572</v>
      </c>
      <c r="BO40" s="8">
        <f t="shared" si="33"/>
        <v>-3.057367580489633E-3</v>
      </c>
    </row>
    <row r="41" spans="1:67" x14ac:dyDescent="0.3">
      <c r="A41" t="s">
        <v>40</v>
      </c>
      <c r="B41">
        <v>5252112.0880000005</v>
      </c>
      <c r="C41">
        <v>4055918.3530000015</v>
      </c>
      <c r="D41">
        <v>3463089.1310000001</v>
      </c>
      <c r="E41">
        <v>1204690.1740000001</v>
      </c>
      <c r="F41">
        <v>882324.20400000003</v>
      </c>
      <c r="G41">
        <f>VLOOKUP(G$3,GDPdata!$A$1:$BG$265,MATCH(Top5Analysis!$A41,GDPdata!$A$1:$BG$1,0),FALSE)</f>
        <v>8100201000000</v>
      </c>
      <c r="H41">
        <f>VLOOKUP(H$3,GDPdata!$A$1:$BG$265,MATCH(Top5Analysis!$A41,GDPdata!$A$1:$BG$1,0),FALSE)</f>
        <v>9824668960664.2285</v>
      </c>
      <c r="I41">
        <f>VLOOKUP(I$3,GDPdata!$A$1:$BG$265,MATCH(Top5Analysis!$A41,GDPdata!$A$1:$BG$1,0),FALSE)</f>
        <v>863746361646.34009</v>
      </c>
      <c r="J41">
        <f>VLOOKUP(J$3,GDPdata!$A$1:$BG$265,MATCH(Top5Analysis!$A41,GDPdata!$A$1:$BG$1,0),FALSE)</f>
        <v>4833712542207.0967</v>
      </c>
      <c r="K41">
        <f>VLOOKUP(K$3,GDPdata!$A$1:$BG$265,MATCH(Top5Analysis!$A41,GDPdata!$A$1:$BG$1,0),FALSE)</f>
        <v>387656017798.59613</v>
      </c>
      <c r="L41">
        <f>G41/VLOOKUP(G$3,POPdata!$A$4:$BI$268,MATCH(Top5Analysis!$A41,POPdata!$A$4:$BI$4,0),FALSE)</f>
        <v>30068.230918283258</v>
      </c>
      <c r="M41">
        <f>H41/VLOOKUP(H$3,POPdata!$A$4:$BI$268,MATCH(Top5Analysis!$A41,POPdata!$A$4:$BI$4,0),FALSE)</f>
        <v>20257.019581757209</v>
      </c>
      <c r="N41">
        <f>I41/VLOOKUP(I$3,POPdata!$A$4:$BI$268,MATCH(Top5Analysis!$A41,POPdata!$A$4:$BI$4,0),FALSE)</f>
        <v>709.41346281166284</v>
      </c>
      <c r="O41">
        <f>J41/VLOOKUP(J$3,POPdata!$A$4:$BI$268,MATCH(Top5Analysis!$A41,POPdata!$A$4:$BI$4,0),FALSE)</f>
        <v>38436.926311911833</v>
      </c>
      <c r="P41">
        <f>K41/VLOOKUP(K$3,POPdata!$A$4:$BI$268,MATCH(Top5Analysis!$A41,POPdata!$A$4:$BI$4,0),FALSE)</f>
        <v>396.01461228492315</v>
      </c>
      <c r="Q41">
        <f t="shared" si="60"/>
        <v>119192.16800000053</v>
      </c>
      <c r="R41">
        <f t="shared" si="61"/>
        <v>108062.82300000172</v>
      </c>
      <c r="S41">
        <f t="shared" si="62"/>
        <v>142803.98100000015</v>
      </c>
      <c r="T41">
        <f t="shared" si="63"/>
        <v>21242.931000000099</v>
      </c>
      <c r="U41">
        <f t="shared" si="64"/>
        <v>70762.099000000046</v>
      </c>
      <c r="V41">
        <f t="shared" si="65"/>
        <v>436141000000</v>
      </c>
      <c r="W41">
        <f t="shared" si="66"/>
        <v>214171649258.04297</v>
      </c>
      <c r="X41">
        <f t="shared" si="67"/>
        <v>129198359682.43286</v>
      </c>
      <c r="Y41">
        <f t="shared" si="68"/>
        <v>-615403762774</v>
      </c>
      <c r="Z41">
        <f t="shared" si="69"/>
        <v>32180033621.145142</v>
      </c>
      <c r="AA41">
        <f t="shared" si="34"/>
        <v>1286.0558981914728</v>
      </c>
      <c r="AB41">
        <f t="shared" si="35"/>
        <v>411.74603701302112</v>
      </c>
      <c r="AC41">
        <f t="shared" si="36"/>
        <v>99.756697504711155</v>
      </c>
      <c r="AD41">
        <f t="shared" si="37"/>
        <v>-5003.4415559848858</v>
      </c>
      <c r="AE41">
        <f t="shared" si="38"/>
        <v>25.913256979073026</v>
      </c>
      <c r="AF41" s="2">
        <f t="shared" si="70"/>
        <v>2.3221123621192309E-2</v>
      </c>
      <c r="AG41" s="2">
        <f t="shared" si="71"/>
        <v>2.7372537363342098E-2</v>
      </c>
      <c r="AH41" s="2">
        <f t="shared" si="72"/>
        <v>4.3009553260809588E-2</v>
      </c>
      <c r="AI41" s="2">
        <f t="shared" si="73"/>
        <v>1.7950044774408334E-2</v>
      </c>
      <c r="AJ41" s="2">
        <f t="shared" si="74"/>
        <v>8.7192463231141187E-2</v>
      </c>
      <c r="AK41" s="2">
        <f t="shared" si="75"/>
        <v>5.6907305005440979E-2</v>
      </c>
      <c r="AL41" s="2">
        <f t="shared" si="76"/>
        <v>2.2285178624820393E-2</v>
      </c>
      <c r="AM41" s="2">
        <f t="shared" si="77"/>
        <v>0.17588824601932707</v>
      </c>
      <c r="AN41" s="2">
        <f t="shared" si="78"/>
        <v>-0.11293643378678717</v>
      </c>
      <c r="AO41" s="2">
        <f t="shared" si="79"/>
        <v>9.0526603915613901E-2</v>
      </c>
      <c r="AP41" s="2">
        <f t="shared" si="40"/>
        <v>4.4682373632073467E-2</v>
      </c>
      <c r="AQ41" s="2">
        <f t="shared" si="41"/>
        <v>2.0747813633542368E-2</v>
      </c>
      <c r="AR41" s="2">
        <f t="shared" si="42"/>
        <v>0.1636276396514445</v>
      </c>
      <c r="AS41" s="2">
        <f t="shared" si="43"/>
        <v>-0.11517953925253306</v>
      </c>
      <c r="AT41" s="2">
        <f t="shared" si="44"/>
        <v>7.0016649784106905E-2</v>
      </c>
      <c r="AU41" s="3">
        <f t="shared" si="45"/>
        <v>119192.16800000053</v>
      </c>
      <c r="AV41" s="3">
        <f t="shared" si="46"/>
        <v>108062.82300000172</v>
      </c>
      <c r="AW41" s="3">
        <f t="shared" si="47"/>
        <v>142803.98100000015</v>
      </c>
      <c r="AX41" s="3">
        <f t="shared" si="48"/>
        <v>21242.931000000099</v>
      </c>
      <c r="AY41" s="3">
        <f t="shared" si="49"/>
        <v>70762.099000000046</v>
      </c>
      <c r="AZ41" s="3" t="e">
        <f t="shared" si="50"/>
        <v>#N/A</v>
      </c>
      <c r="BA41" s="3" t="e">
        <f t="shared" si="51"/>
        <v>#N/A</v>
      </c>
      <c r="BB41" s="3" t="e">
        <f t="shared" si="52"/>
        <v>#N/A</v>
      </c>
      <c r="BC41" s="3" t="e">
        <f t="shared" si="53"/>
        <v>#N/A</v>
      </c>
      <c r="BD41" s="3" t="e">
        <f t="shared" si="54"/>
        <v>#N/A</v>
      </c>
      <c r="BF41">
        <f t="shared" si="55"/>
        <v>0.6236517394695833</v>
      </c>
      <c r="BG41">
        <f t="shared" si="56"/>
        <v>0.42735341084803785</v>
      </c>
      <c r="BH41">
        <f t="shared" si="57"/>
        <v>3.6080467159142442</v>
      </c>
      <c r="BI41">
        <f t="shared" si="58"/>
        <v>0.27199573078490741</v>
      </c>
      <c r="BJ41">
        <f t="shared" si="59"/>
        <v>2.2365090977663269</v>
      </c>
      <c r="BK41" s="8">
        <f t="shared" si="29"/>
        <v>-3.8157533757634872E-2</v>
      </c>
      <c r="BL41" s="8">
        <f t="shared" si="30"/>
        <v>3.5180056740334274E-2</v>
      </c>
      <c r="BM41" s="8">
        <f t="shared" si="31"/>
        <v>-0.10009904289669465</v>
      </c>
      <c r="BN41" s="8">
        <f t="shared" si="32"/>
        <v>9.1358760698077676E-2</v>
      </c>
      <c r="BO41" s="8">
        <f t="shared" si="33"/>
        <v>-1.7372291636209632E-2</v>
      </c>
    </row>
    <row r="42" spans="1:67" x14ac:dyDescent="0.3">
      <c r="A42" t="s">
        <v>41</v>
      </c>
      <c r="B42">
        <v>5368715.3540000003</v>
      </c>
      <c r="C42">
        <v>3963003.9070000006</v>
      </c>
      <c r="D42">
        <v>3469510.048</v>
      </c>
      <c r="E42">
        <v>1200788.486</v>
      </c>
      <c r="F42">
        <v>917685.08499999996</v>
      </c>
      <c r="G42">
        <f>VLOOKUP(G$3,GDPdata!$A$1:$BG$265,MATCH(Top5Analysis!$A42,GDPdata!$A$1:$BG$1,0),FALSE)</f>
        <v>8608515000000</v>
      </c>
      <c r="H42">
        <f>VLOOKUP(H$3,GDPdata!$A$1:$BG$265,MATCH(Top5Analysis!$A42,GDPdata!$A$1:$BG$1,0),FALSE)</f>
        <v>9273364401458.3535</v>
      </c>
      <c r="I42">
        <f>VLOOKUP(I$3,GDPdata!$A$1:$BG$265,MATCH(Top5Analysis!$A42,GDPdata!$A$1:$BG$1,0),FALSE)</f>
        <v>961603416246.47156</v>
      </c>
      <c r="J42">
        <f>VLOOKUP(J$3,GDPdata!$A$1:$BG$265,MATCH(Top5Analysis!$A42,GDPdata!$A$1:$BG$1,0),FALSE)</f>
        <v>4414732843544.4316</v>
      </c>
      <c r="K42">
        <f>VLOOKUP(K$3,GDPdata!$A$1:$BG$265,MATCH(Top5Analysis!$A42,GDPdata!$A$1:$BG$1,0),FALSE)</f>
        <v>410320300470.28259</v>
      </c>
      <c r="L42">
        <f>G42/VLOOKUP(G$3,POPdata!$A$4:$BI$268,MATCH(Top5Analysis!$A42,POPdata!$A$4:$BI$4,0),FALSE)</f>
        <v>31572.690229849224</v>
      </c>
      <c r="M42">
        <f>H42/VLOOKUP(H$3,POPdata!$A$4:$BI$268,MATCH(Top5Analysis!$A42,POPdata!$A$4:$BI$4,0),FALSE)</f>
        <v>19085.234418261105</v>
      </c>
      <c r="N42">
        <f>I42/VLOOKUP(I$3,POPdata!$A$4:$BI$268,MATCH(Top5Analysis!$A42,POPdata!$A$4:$BI$4,0),FALSE)</f>
        <v>781.74372802184541</v>
      </c>
      <c r="O42">
        <f>J42/VLOOKUP(J$3,POPdata!$A$4:$BI$268,MATCH(Top5Analysis!$A42,POPdata!$A$4:$BI$4,0),FALSE)</f>
        <v>35021.719091715902</v>
      </c>
      <c r="P42">
        <f>K42/VLOOKUP(K$3,POPdata!$A$4:$BI$268,MATCH(Top5Analysis!$A42,POPdata!$A$4:$BI$4,0),FALSE)</f>
        <v>411.38772078442298</v>
      </c>
      <c r="Q42">
        <f t="shared" si="60"/>
        <v>116603.26599999983</v>
      </c>
      <c r="R42">
        <f t="shared" si="61"/>
        <v>-92914.446000000928</v>
      </c>
      <c r="S42">
        <f t="shared" si="62"/>
        <v>6420.9169999998994</v>
      </c>
      <c r="T42">
        <f t="shared" si="63"/>
        <v>-3901.688000000082</v>
      </c>
      <c r="U42">
        <f t="shared" si="64"/>
        <v>35360.880999999936</v>
      </c>
      <c r="V42">
        <f t="shared" si="65"/>
        <v>508314000000</v>
      </c>
      <c r="W42">
        <f t="shared" si="66"/>
        <v>-551304559205.875</v>
      </c>
      <c r="X42">
        <f t="shared" si="67"/>
        <v>97857054600.13147</v>
      </c>
      <c r="Y42">
        <f t="shared" si="68"/>
        <v>-418979698662.66504</v>
      </c>
      <c r="Z42">
        <f t="shared" si="69"/>
        <v>22664282671.686462</v>
      </c>
      <c r="AA42">
        <f t="shared" si="34"/>
        <v>1504.4593115659663</v>
      </c>
      <c r="AB42">
        <f t="shared" si="35"/>
        <v>-1171.7851634961044</v>
      </c>
      <c r="AC42">
        <f t="shared" si="36"/>
        <v>72.330265210182574</v>
      </c>
      <c r="AD42">
        <f t="shared" si="37"/>
        <v>-3415.2072201959309</v>
      </c>
      <c r="AE42">
        <f t="shared" si="38"/>
        <v>15.373108499499835</v>
      </c>
      <c r="AF42" s="2">
        <f t="shared" si="70"/>
        <v>2.2201214301274034E-2</v>
      </c>
      <c r="AG42" s="2">
        <f t="shared" si="71"/>
        <v>-2.290836203132043E-2</v>
      </c>
      <c r="AH42" s="2">
        <f t="shared" si="72"/>
        <v>1.8541009939717602E-3</v>
      </c>
      <c r="AI42" s="2">
        <f t="shared" si="73"/>
        <v>-3.2387480899301181E-3</v>
      </c>
      <c r="AJ42" s="2">
        <f t="shared" si="74"/>
        <v>4.0076970392166567E-2</v>
      </c>
      <c r="AK42" s="2">
        <f t="shared" si="75"/>
        <v>6.2753257604348342E-2</v>
      </c>
      <c r="AL42" s="2">
        <f t="shared" si="76"/>
        <v>-5.6114314020469784E-2</v>
      </c>
      <c r="AM42" s="2">
        <f t="shared" si="77"/>
        <v>0.113293738700805</v>
      </c>
      <c r="AN42" s="2">
        <f t="shared" si="78"/>
        <v>-8.6678654347814577E-2</v>
      </c>
      <c r="AO42" s="2">
        <f t="shared" si="79"/>
        <v>5.8464931875406939E-2</v>
      </c>
      <c r="AP42" s="2">
        <f t="shared" si="40"/>
        <v>5.0034846268629869E-2</v>
      </c>
      <c r="AQ42" s="2">
        <f t="shared" si="41"/>
        <v>-5.7845881955476547E-2</v>
      </c>
      <c r="AR42" s="2">
        <f t="shared" si="42"/>
        <v>0.1019578412333923</v>
      </c>
      <c r="AS42" s="2">
        <f t="shared" si="43"/>
        <v>-8.8852245688998757E-2</v>
      </c>
      <c r="AT42" s="2">
        <f t="shared" si="44"/>
        <v>3.8819548629279485E-2</v>
      </c>
      <c r="AU42" s="3">
        <f t="shared" si="45"/>
        <v>116603.26599999983</v>
      </c>
      <c r="AV42" s="3" t="e">
        <f t="shared" si="46"/>
        <v>#N/A</v>
      </c>
      <c r="AW42" s="3">
        <f t="shared" si="47"/>
        <v>6420.9169999998994</v>
      </c>
      <c r="AX42" s="3" t="e">
        <f t="shared" si="48"/>
        <v>#N/A</v>
      </c>
      <c r="AY42" s="3">
        <f t="shared" si="49"/>
        <v>35360.880999999936</v>
      </c>
      <c r="AZ42" s="3" t="e">
        <f t="shared" si="50"/>
        <v>#N/A</v>
      </c>
      <c r="BA42" s="3">
        <f t="shared" si="51"/>
        <v>-92914.446000000928</v>
      </c>
      <c r="BB42" s="3" t="e">
        <f t="shared" si="52"/>
        <v>#N/A</v>
      </c>
      <c r="BC42" s="3">
        <f t="shared" si="53"/>
        <v>-3901.688000000082</v>
      </c>
      <c r="BD42" s="3" t="e">
        <f t="shared" si="54"/>
        <v>#N/A</v>
      </c>
      <c r="BF42">
        <f t="shared" si="55"/>
        <v>0.59422497449711553</v>
      </c>
      <c r="BG42">
        <f t="shared" si="56"/>
        <v>0.41385454186423354</v>
      </c>
      <c r="BH42">
        <f t="shared" si="57"/>
        <v>3.2305204743505116</v>
      </c>
      <c r="BI42">
        <f t="shared" si="58"/>
        <v>0.28712381361957556</v>
      </c>
      <c r="BJ42">
        <f t="shared" si="59"/>
        <v>2.2519899968137009</v>
      </c>
      <c r="BK42" s="8">
        <f t="shared" si="29"/>
        <v>-4.7184611394646754E-2</v>
      </c>
      <c r="BL42" s="8">
        <f t="shared" si="30"/>
        <v>-3.1587132900184951E-2</v>
      </c>
      <c r="BM42" s="8">
        <f t="shared" si="31"/>
        <v>-0.10463452147073186</v>
      </c>
      <c r="BN42" s="8">
        <f t="shared" si="32"/>
        <v>5.5618824571299436E-2</v>
      </c>
      <c r="BO42" s="8">
        <f t="shared" si="33"/>
        <v>6.9219030062678084E-3</v>
      </c>
    </row>
    <row r="43" spans="1:67" x14ac:dyDescent="0.3">
      <c r="A43" t="s">
        <v>42</v>
      </c>
      <c r="B43">
        <v>5401010.6229999997</v>
      </c>
      <c r="C43">
        <v>3968801.4340000008</v>
      </c>
      <c r="D43">
        <v>3324344.5189999999</v>
      </c>
      <c r="E43">
        <v>1157829.581</v>
      </c>
      <c r="F43">
        <v>936221.77</v>
      </c>
      <c r="G43">
        <f>VLOOKUP(G$3,GDPdata!$A$1:$BG$265,MATCH(Top5Analysis!$A43,GDPdata!$A$1:$BG$1,0),FALSE)</f>
        <v>9089168000000</v>
      </c>
      <c r="H43">
        <f>VLOOKUP(H$3,GDPdata!$A$1:$BG$265,MATCH(Top5Analysis!$A43,GDPdata!$A$1:$BG$1,0),FALSE)</f>
        <v>9589846268503.6328</v>
      </c>
      <c r="I43">
        <f>VLOOKUP(I$3,GDPdata!$A$1:$BG$265,MATCH(Top5Analysis!$A43,GDPdata!$A$1:$BG$1,0),FALSE)</f>
        <v>1029043011921.5857</v>
      </c>
      <c r="J43">
        <f>VLOOKUP(J$3,GDPdata!$A$1:$BG$265,MATCH(Top5Analysis!$A43,GDPdata!$A$1:$BG$1,0),FALSE)</f>
        <v>4032509760872.936</v>
      </c>
      <c r="K43">
        <f>VLOOKUP(K$3,GDPdata!$A$1:$BG$265,MATCH(Top5Analysis!$A43,GDPdata!$A$1:$BG$1,0),FALSE)</f>
        <v>415730874171.12994</v>
      </c>
      <c r="L43">
        <f>G43/VLOOKUP(G$3,POPdata!$A$4:$BI$268,MATCH(Top5Analysis!$A43,POPdata!$A$4:$BI$4,0),FALSE)</f>
        <v>32949.197764034601</v>
      </c>
      <c r="M43">
        <f>H43/VLOOKUP(H$3,POPdata!$A$4:$BI$268,MATCH(Top5Analysis!$A43,POPdata!$A$4:$BI$4,0),FALSE)</f>
        <v>19709.245512157791</v>
      </c>
      <c r="N43">
        <f>I43/VLOOKUP(I$3,POPdata!$A$4:$BI$268,MATCH(Top5Analysis!$A43,POPdata!$A$4:$BI$4,0),FALSE)</f>
        <v>828.58041034481334</v>
      </c>
      <c r="O43">
        <f>J43/VLOOKUP(J$3,POPdata!$A$4:$BI$268,MATCH(Top5Analysis!$A43,POPdata!$A$4:$BI$4,0),FALSE)</f>
        <v>31902.767095513733</v>
      </c>
      <c r="P43">
        <f>K43/VLOOKUP(K$3,POPdata!$A$4:$BI$268,MATCH(Top5Analysis!$A43,POPdata!$A$4:$BI$4,0),FALSE)</f>
        <v>409.19438586515577</v>
      </c>
      <c r="Q43">
        <f t="shared" si="60"/>
        <v>32295.268999999389</v>
      </c>
      <c r="R43">
        <f t="shared" si="61"/>
        <v>5797.5270000002347</v>
      </c>
      <c r="S43">
        <f t="shared" si="62"/>
        <v>-145165.5290000001</v>
      </c>
      <c r="T43">
        <f t="shared" si="63"/>
        <v>-42958.905000000028</v>
      </c>
      <c r="U43">
        <f t="shared" si="64"/>
        <v>18536.685000000056</v>
      </c>
      <c r="V43">
        <f t="shared" si="65"/>
        <v>480653000000</v>
      </c>
      <c r="W43">
        <f t="shared" si="66"/>
        <v>316481867045.2793</v>
      </c>
      <c r="X43">
        <f t="shared" si="67"/>
        <v>67439595675.114136</v>
      </c>
      <c r="Y43">
        <f t="shared" si="68"/>
        <v>-382223082671.49561</v>
      </c>
      <c r="Z43">
        <f t="shared" si="69"/>
        <v>5410573700.8473511</v>
      </c>
      <c r="AA43">
        <f t="shared" si="34"/>
        <v>1376.5075341853772</v>
      </c>
      <c r="AB43">
        <f t="shared" si="35"/>
        <v>624.01109389668636</v>
      </c>
      <c r="AC43">
        <f t="shared" si="36"/>
        <v>46.836682322967931</v>
      </c>
      <c r="AD43">
        <f t="shared" si="37"/>
        <v>-3118.9519962021695</v>
      </c>
      <c r="AE43">
        <f t="shared" si="38"/>
        <v>-2.1933349192672154</v>
      </c>
      <c r="AF43" s="2">
        <f t="shared" si="70"/>
        <v>6.0154556296112003E-3</v>
      </c>
      <c r="AG43" s="2">
        <f t="shared" si="71"/>
        <v>1.4629122595008922E-3</v>
      </c>
      <c r="AH43" s="2">
        <f t="shared" si="72"/>
        <v>-4.1840354111002162E-2</v>
      </c>
      <c r="AI43" s="2">
        <f t="shared" si="73"/>
        <v>-3.5775580379773915E-2</v>
      </c>
      <c r="AJ43" s="2">
        <f t="shared" si="74"/>
        <v>2.0199396615452302E-2</v>
      </c>
      <c r="AK43" s="2">
        <f t="shared" si="75"/>
        <v>5.5834600973570937E-2</v>
      </c>
      <c r="AL43" s="2">
        <f t="shared" si="76"/>
        <v>3.412805248928949E-2</v>
      </c>
      <c r="AM43" s="2">
        <f t="shared" si="77"/>
        <v>7.013244185254483E-2</v>
      </c>
      <c r="AN43" s="2">
        <f t="shared" si="78"/>
        <v>-8.6578983647994046E-2</v>
      </c>
      <c r="AO43" s="2">
        <f t="shared" si="79"/>
        <v>1.318621987419609E-2</v>
      </c>
      <c r="AP43" s="2">
        <f t="shared" si="40"/>
        <v>4.3598043884268356E-2</v>
      </c>
      <c r="AQ43" s="2">
        <f t="shared" si="41"/>
        <v>3.269601411338291E-2</v>
      </c>
      <c r="AR43" s="2">
        <f t="shared" si="42"/>
        <v>5.9913089986005114E-2</v>
      </c>
      <c r="AS43" s="2">
        <f t="shared" si="43"/>
        <v>-8.9057649855341675E-2</v>
      </c>
      <c r="AT43" s="2">
        <f t="shared" si="44"/>
        <v>-5.331551741712231E-3</v>
      </c>
      <c r="AU43" s="3">
        <f t="shared" si="45"/>
        <v>32295.268999999389</v>
      </c>
      <c r="AV43" s="3">
        <f t="shared" si="46"/>
        <v>5797.5270000002347</v>
      </c>
      <c r="AW43" s="3" t="e">
        <f t="shared" si="47"/>
        <v>#N/A</v>
      </c>
      <c r="AX43" s="3" t="e">
        <f t="shared" si="48"/>
        <v>#N/A</v>
      </c>
      <c r="AY43" s="3">
        <f t="shared" si="49"/>
        <v>18536.685000000056</v>
      </c>
      <c r="AZ43" s="3" t="e">
        <f t="shared" si="50"/>
        <v>#N/A</v>
      </c>
      <c r="BA43" s="3" t="e">
        <f t="shared" si="51"/>
        <v>#N/A</v>
      </c>
      <c r="BB43" s="3">
        <f t="shared" si="52"/>
        <v>-145165.5290000001</v>
      </c>
      <c r="BC43" s="3">
        <f t="shared" si="53"/>
        <v>-42958.905000000028</v>
      </c>
      <c r="BD43" s="3" t="e">
        <f t="shared" si="54"/>
        <v>#N/A</v>
      </c>
      <c r="BF43">
        <f t="shared" si="55"/>
        <v>0.56980474335819298</v>
      </c>
      <c r="BG43">
        <f t="shared" si="56"/>
        <v>0.4068269036008324</v>
      </c>
      <c r="BH43">
        <f t="shared" si="57"/>
        <v>3.0329643645158799</v>
      </c>
      <c r="BI43">
        <f t="shared" si="58"/>
        <v>0.26227438797023472</v>
      </c>
      <c r="BJ43">
        <f t="shared" si="59"/>
        <v>2.1996167871618546</v>
      </c>
      <c r="BK43" s="8">
        <f t="shared" si="29"/>
        <v>-4.109593535611502E-2</v>
      </c>
      <c r="BL43" s="8">
        <f t="shared" si="30"/>
        <v>-1.6980937871902295E-2</v>
      </c>
      <c r="BM43" s="8">
        <f t="shared" si="31"/>
        <v>-6.1153028251384127E-2</v>
      </c>
      <c r="BN43" s="8">
        <f t="shared" si="32"/>
        <v>-8.6546028126615313E-2</v>
      </c>
      <c r="BO43" s="8">
        <f t="shared" si="33"/>
        <v>-2.3256413095061799E-2</v>
      </c>
    </row>
    <row r="44" spans="1:67" x14ac:dyDescent="0.3">
      <c r="A44" t="s">
        <v>43</v>
      </c>
      <c r="B44">
        <v>5504669.3789999997</v>
      </c>
      <c r="C44">
        <v>3896092.1579999998</v>
      </c>
      <c r="D44">
        <v>3318055.6140000001</v>
      </c>
      <c r="E44">
        <v>1196516.4310000001</v>
      </c>
      <c r="F44">
        <v>995766.51599999995</v>
      </c>
      <c r="G44">
        <f>VLOOKUP(G$3,GDPdata!$A$1:$BG$265,MATCH(Top5Analysis!$A44,GDPdata!$A$1:$BG$1,0),FALSE)</f>
        <v>9660624000000</v>
      </c>
      <c r="H44">
        <f>VLOOKUP(H$3,GDPdata!$A$1:$BG$265,MATCH(Top5Analysis!$A44,GDPdata!$A$1:$BG$1,0),FALSE)</f>
        <v>9576780993379.7793</v>
      </c>
      <c r="I44">
        <f>VLOOKUP(I$3,GDPdata!$A$1:$BG$265,MATCH(Top5Analysis!$A44,GDPdata!$A$1:$BG$1,0),FALSE)</f>
        <v>1093997559885.4838</v>
      </c>
      <c r="J44">
        <f>VLOOKUP(J$3,GDPdata!$A$1:$BG$265,MATCH(Top5Analysis!$A44,GDPdata!$A$1:$BG$1,0),FALSE)</f>
        <v>4562078822335.4531</v>
      </c>
      <c r="K44">
        <f>VLOOKUP(K$3,GDPdata!$A$1:$BG$265,MATCH(Top5Analysis!$A44,GDPdata!$A$1:$BG$1,0),FALSE)</f>
        <v>452699998386.91376</v>
      </c>
      <c r="L44">
        <f>G44/VLOOKUP(G$3,POPdata!$A$4:$BI$268,MATCH(Top5Analysis!$A44,POPdata!$A$4:$BI$4,0),FALSE)</f>
        <v>34620.928899082566</v>
      </c>
      <c r="M44">
        <f>H44/VLOOKUP(H$3,POPdata!$A$4:$BI$268,MATCH(Top5Analysis!$A44,POPdata!$A$4:$BI$4,0),FALSE)</f>
        <v>19643.092886798924</v>
      </c>
      <c r="N44">
        <f>I44/VLOOKUP(I$3,POPdata!$A$4:$BI$268,MATCH(Top5Analysis!$A44,POPdata!$A$4:$BI$4,0),FALSE)</f>
        <v>873.28729530625696</v>
      </c>
      <c r="O44">
        <f>J44/VLOOKUP(J$3,POPdata!$A$4:$BI$268,MATCH(Top5Analysis!$A44,POPdata!$A$4:$BI$4,0),FALSE)</f>
        <v>36026.556075016808</v>
      </c>
      <c r="P44">
        <f>K44/VLOOKUP(K$3,POPdata!$A$4:$BI$268,MATCH(Top5Analysis!$A44,POPdata!$A$4:$BI$4,0),FALSE)</f>
        <v>437.58611782009626</v>
      </c>
      <c r="Q44">
        <f t="shared" si="60"/>
        <v>103658.75600000005</v>
      </c>
      <c r="R44">
        <f t="shared" si="61"/>
        <v>-72709.276000001002</v>
      </c>
      <c r="S44">
        <f t="shared" si="62"/>
        <v>-6288.9049999997951</v>
      </c>
      <c r="T44">
        <f t="shared" si="63"/>
        <v>38686.850000000093</v>
      </c>
      <c r="U44">
        <f t="shared" si="64"/>
        <v>59544.745999999926</v>
      </c>
      <c r="V44">
        <f t="shared" si="65"/>
        <v>571456000000</v>
      </c>
      <c r="W44">
        <f t="shared" si="66"/>
        <v>-13065275123.853516</v>
      </c>
      <c r="X44">
        <f t="shared" si="67"/>
        <v>64954547963.898071</v>
      </c>
      <c r="Y44">
        <f t="shared" si="68"/>
        <v>529569061462.51709</v>
      </c>
      <c r="Z44">
        <f t="shared" si="69"/>
        <v>36969124215.783813</v>
      </c>
      <c r="AA44">
        <f t="shared" si="34"/>
        <v>1671.7311350479649</v>
      </c>
      <c r="AB44">
        <f t="shared" si="35"/>
        <v>-66.152625358867226</v>
      </c>
      <c r="AC44">
        <f t="shared" si="36"/>
        <v>44.70688496144362</v>
      </c>
      <c r="AD44">
        <f t="shared" si="37"/>
        <v>4123.7889795030751</v>
      </c>
      <c r="AE44">
        <f t="shared" si="38"/>
        <v>28.391731954940497</v>
      </c>
      <c r="AF44" s="2">
        <f t="shared" si="70"/>
        <v>1.9192474008211197E-2</v>
      </c>
      <c r="AG44" s="2">
        <f t="shared" si="71"/>
        <v>-1.8320210070756841E-2</v>
      </c>
      <c r="AH44" s="2">
        <f t="shared" si="72"/>
        <v>-1.8917729387120106E-3</v>
      </c>
      <c r="AI44" s="2">
        <f t="shared" si="73"/>
        <v>3.3413250650054079E-2</v>
      </c>
      <c r="AJ44" s="2">
        <f t="shared" si="74"/>
        <v>6.3601112373193297E-2</v>
      </c>
      <c r="AK44" s="2">
        <f t="shared" si="75"/>
        <v>6.2872201283989904E-2</v>
      </c>
      <c r="AL44" s="2">
        <f t="shared" si="76"/>
        <v>-1.3624071500253755E-3</v>
      </c>
      <c r="AM44" s="2">
        <f t="shared" si="77"/>
        <v>6.3121314863802486E-2</v>
      </c>
      <c r="AN44" s="2">
        <f t="shared" si="78"/>
        <v>0.13132492984911681</v>
      </c>
      <c r="AO44" s="2">
        <f t="shared" si="79"/>
        <v>8.8925616336509999E-2</v>
      </c>
      <c r="AP44" s="2">
        <f t="shared" si="40"/>
        <v>5.0736626336703346E-2</v>
      </c>
      <c r="AQ44" s="2">
        <f t="shared" si="41"/>
        <v>-3.3564260650191047E-3</v>
      </c>
      <c r="AR44" s="2">
        <f t="shared" si="42"/>
        <v>5.3956000411401077E-2</v>
      </c>
      <c r="AS44" s="2">
        <f t="shared" si="43"/>
        <v>0.1292611693260606</v>
      </c>
      <c r="AT44" s="2">
        <f t="shared" si="44"/>
        <v>6.9384461115985577E-2</v>
      </c>
      <c r="AU44" s="3">
        <f t="shared" si="45"/>
        <v>103658.75600000005</v>
      </c>
      <c r="AV44" s="3" t="e">
        <f t="shared" si="46"/>
        <v>#N/A</v>
      </c>
      <c r="AW44" s="3" t="e">
        <f t="shared" si="47"/>
        <v>#N/A</v>
      </c>
      <c r="AX44" s="3">
        <f t="shared" si="48"/>
        <v>38686.850000000093</v>
      </c>
      <c r="AY44" s="3">
        <f t="shared" si="49"/>
        <v>59544.745999999926</v>
      </c>
      <c r="AZ44" s="3" t="e">
        <f t="shared" si="50"/>
        <v>#N/A</v>
      </c>
      <c r="BA44" s="3">
        <f t="shared" si="51"/>
        <v>-72709.276000001002</v>
      </c>
      <c r="BB44" s="3">
        <f t="shared" si="52"/>
        <v>-6288.9049999997951</v>
      </c>
      <c r="BC44" s="3" t="e">
        <f t="shared" si="53"/>
        <v>#N/A</v>
      </c>
      <c r="BD44" s="3" t="e">
        <f t="shared" si="54"/>
        <v>#N/A</v>
      </c>
      <c r="BF44">
        <f t="shared" si="55"/>
        <v>0.55360303745953121</v>
      </c>
      <c r="BG44">
        <f t="shared" si="56"/>
        <v>0.43958437773800019</v>
      </c>
      <c r="BH44">
        <f t="shared" si="57"/>
        <v>2.8110702932060097</v>
      </c>
      <c r="BI44">
        <f t="shared" si="58"/>
        <v>0.24972338358102716</v>
      </c>
      <c r="BJ44">
        <f t="shared" si="59"/>
        <v>2.2327396067196572</v>
      </c>
      <c r="BK44" s="8">
        <f t="shared" si="29"/>
        <v>-2.8433785586226657E-2</v>
      </c>
      <c r="BL44" s="8">
        <f t="shared" si="30"/>
        <v>8.0519439219065361E-2</v>
      </c>
      <c r="BM44" s="8">
        <f t="shared" si="31"/>
        <v>-7.3160790778129994E-2</v>
      </c>
      <c r="BN44" s="8">
        <f t="shared" si="32"/>
        <v>-4.7854479754355431E-2</v>
      </c>
      <c r="BO44" s="8">
        <f t="shared" si="33"/>
        <v>1.5058450067814167E-2</v>
      </c>
    </row>
    <row r="45" spans="1:67" x14ac:dyDescent="0.3">
      <c r="A45" t="s">
        <v>44</v>
      </c>
      <c r="B45">
        <v>5693684.8940000003</v>
      </c>
      <c r="C45">
        <v>3911984.9359999998</v>
      </c>
      <c r="D45">
        <v>3405179.8670000001</v>
      </c>
      <c r="E45">
        <v>1220527.9469999999</v>
      </c>
      <c r="F45">
        <v>1031853.463</v>
      </c>
      <c r="G45">
        <f>VLOOKUP(G$3,GDPdata!$A$1:$BG$265,MATCH(Top5Analysis!$A45,GDPdata!$A$1:$BG$1,0),FALSE)</f>
        <v>10284779000000</v>
      </c>
      <c r="H45">
        <f>VLOOKUP(H$3,GDPdata!$A$1:$BG$265,MATCH(Top5Analysis!$A45,GDPdata!$A$1:$BG$1,0),FALSE)</f>
        <v>8899281080301.7422</v>
      </c>
      <c r="I45">
        <f>VLOOKUP(I$3,GDPdata!$A$1:$BG$265,MATCH(Top5Analysis!$A45,GDPdata!$A$1:$BG$1,0),FALSE)</f>
        <v>1211346395438.7322</v>
      </c>
      <c r="J45">
        <f>VLOOKUP(J$3,GDPdata!$A$1:$BG$265,MATCH(Top5Analysis!$A45,GDPdata!$A$1:$BG$1,0),FALSE)</f>
        <v>4887519660744.8584</v>
      </c>
      <c r="K45">
        <f>VLOOKUP(K$3,GDPdata!$A$1:$BG$265,MATCH(Top5Analysis!$A45,GDPdata!$A$1:$BG$1,0),FALSE)</f>
        <v>462146799337.69794</v>
      </c>
      <c r="L45">
        <f>G45/VLOOKUP(G$3,POPdata!$A$4:$BI$268,MATCH(Top5Analysis!$A45,POPdata!$A$4:$BI$4,0),FALSE)</f>
        <v>36449.855115534861</v>
      </c>
      <c r="M45">
        <f>H45/VLOOKUP(H$3,POPdata!$A$4:$BI$268,MATCH(Top5Analysis!$A45,POPdata!$A$4:$BI$4,0),FALSE)</f>
        <v>18229.551413160916</v>
      </c>
      <c r="N45">
        <f>I45/VLOOKUP(I$3,POPdata!$A$4:$BI$268,MATCH(Top5Analysis!$A45,POPdata!$A$4:$BI$4,0),FALSE)</f>
        <v>959.37210810539159</v>
      </c>
      <c r="O45">
        <f>J45/VLOOKUP(J$3,POPdata!$A$4:$BI$268,MATCH(Top5Analysis!$A45,POPdata!$A$4:$BI$4,0),FALSE)</f>
        <v>38532.04087529354</v>
      </c>
      <c r="P45">
        <f>K45/VLOOKUP(K$3,POPdata!$A$4:$BI$268,MATCH(Top5Analysis!$A45,POPdata!$A$4:$BI$4,0),FALSE)</f>
        <v>438.86463044789417</v>
      </c>
      <c r="Q45">
        <f t="shared" si="60"/>
        <v>189015.5150000006</v>
      </c>
      <c r="R45">
        <f t="shared" si="61"/>
        <v>15892.777999999933</v>
      </c>
      <c r="S45">
        <f t="shared" si="62"/>
        <v>87124.253000000026</v>
      </c>
      <c r="T45">
        <f t="shared" si="63"/>
        <v>24011.515999999829</v>
      </c>
      <c r="U45">
        <f t="shared" si="64"/>
        <v>36086.947000000044</v>
      </c>
      <c r="V45">
        <f t="shared" si="65"/>
        <v>624155000000</v>
      </c>
      <c r="W45">
        <f t="shared" si="66"/>
        <v>-677499913078.03711</v>
      </c>
      <c r="X45">
        <f t="shared" si="67"/>
        <v>117348835553.24841</v>
      </c>
      <c r="Y45">
        <f t="shared" si="68"/>
        <v>325440838409.40527</v>
      </c>
      <c r="Z45">
        <f t="shared" si="69"/>
        <v>9446800950.7841797</v>
      </c>
      <c r="AA45">
        <f t="shared" si="34"/>
        <v>1828.9262164522952</v>
      </c>
      <c r="AB45">
        <f t="shared" si="35"/>
        <v>-1413.541473638008</v>
      </c>
      <c r="AC45">
        <f t="shared" si="36"/>
        <v>86.084812799134625</v>
      </c>
      <c r="AD45">
        <f t="shared" si="37"/>
        <v>2505.4848002767321</v>
      </c>
      <c r="AE45">
        <f t="shared" si="38"/>
        <v>1.2785126277979089</v>
      </c>
      <c r="AF45" s="2">
        <f t="shared" si="70"/>
        <v>3.4337305655646466E-2</v>
      </c>
      <c r="AG45" s="2">
        <f t="shared" si="71"/>
        <v>4.0791586429408926E-3</v>
      </c>
      <c r="AH45" s="2">
        <f t="shared" si="72"/>
        <v>2.6257622877806298E-2</v>
      </c>
      <c r="AI45" s="2">
        <f t="shared" si="73"/>
        <v>2.0067853125871386E-2</v>
      </c>
      <c r="AJ45" s="2">
        <f t="shared" si="74"/>
        <v>3.6240370026662E-2</v>
      </c>
      <c r="AK45" s="2">
        <f t="shared" si="75"/>
        <v>6.460814539516288E-2</v>
      </c>
      <c r="AL45" s="2">
        <f t="shared" si="76"/>
        <v>-7.0744012371837472E-2</v>
      </c>
      <c r="AM45" s="2">
        <f t="shared" si="77"/>
        <v>0.10726608527859251</v>
      </c>
      <c r="AN45" s="2">
        <f t="shared" si="78"/>
        <v>7.1336084071165429E-2</v>
      </c>
      <c r="AO45" s="2">
        <f t="shared" si="79"/>
        <v>2.0867684966745206E-2</v>
      </c>
      <c r="AP45" s="2">
        <f t="shared" si="40"/>
        <v>5.2827185018157058E-2</v>
      </c>
      <c r="AQ45" s="2">
        <f t="shared" si="41"/>
        <v>-7.1961247741590323E-2</v>
      </c>
      <c r="AR45" s="2">
        <f t="shared" si="42"/>
        <v>9.857559277665337E-2</v>
      </c>
      <c r="AS45" s="2">
        <f t="shared" si="43"/>
        <v>6.9545498466732456E-2</v>
      </c>
      <c r="AT45" s="2">
        <f t="shared" si="44"/>
        <v>2.921739460490702E-3</v>
      </c>
      <c r="AU45" s="3">
        <f t="shared" si="45"/>
        <v>189015.5150000006</v>
      </c>
      <c r="AV45" s="3">
        <f t="shared" si="46"/>
        <v>15892.777999999933</v>
      </c>
      <c r="AW45" s="3">
        <f t="shared" si="47"/>
        <v>87124.253000000026</v>
      </c>
      <c r="AX45" s="3">
        <f t="shared" si="48"/>
        <v>24011.515999999829</v>
      </c>
      <c r="AY45" s="3">
        <f t="shared" si="49"/>
        <v>36086.947000000044</v>
      </c>
      <c r="AZ45" s="3" t="e">
        <f t="shared" si="50"/>
        <v>#N/A</v>
      </c>
      <c r="BA45" s="3" t="e">
        <f t="shared" si="51"/>
        <v>#N/A</v>
      </c>
      <c r="BB45" s="3" t="e">
        <f t="shared" si="52"/>
        <v>#N/A</v>
      </c>
      <c r="BC45" s="3" t="e">
        <f t="shared" si="53"/>
        <v>#N/A</v>
      </c>
      <c r="BD45" s="3" t="e">
        <f t="shared" si="54"/>
        <v>#N/A</v>
      </c>
      <c r="BF45">
        <f t="shared" si="55"/>
        <v>0.52682047160638323</v>
      </c>
      <c r="BG45">
        <f t="shared" si="56"/>
        <v>0.44415343307184163</v>
      </c>
      <c r="BH45">
        <f t="shared" si="57"/>
        <v>2.6038362164911146</v>
      </c>
      <c r="BI45">
        <f t="shared" si="58"/>
        <v>0.27962472681621248</v>
      </c>
      <c r="BJ45">
        <f t="shared" si="59"/>
        <v>2.1737536303380529</v>
      </c>
      <c r="BK45" s="8">
        <f t="shared" si="29"/>
        <v>-4.8378646865906698E-2</v>
      </c>
      <c r="BL45" s="8">
        <f t="shared" si="30"/>
        <v>1.0394034832067391E-2</v>
      </c>
      <c r="BM45" s="8">
        <f t="shared" si="31"/>
        <v>-7.3720702472560989E-2</v>
      </c>
      <c r="BN45" s="8">
        <f t="shared" si="32"/>
        <v>0.11973785877157672</v>
      </c>
      <c r="BO45" s="8">
        <f t="shared" si="33"/>
        <v>-2.6418654555184131E-2</v>
      </c>
    </row>
    <row r="46" spans="1:67" x14ac:dyDescent="0.3">
      <c r="A46" t="s">
        <v>45</v>
      </c>
      <c r="B46">
        <v>5595794.3289999999</v>
      </c>
      <c r="C46">
        <v>3997697.3939999989</v>
      </c>
      <c r="D46">
        <v>3487566.3560000001</v>
      </c>
      <c r="E46">
        <v>1203377.388</v>
      </c>
      <c r="F46">
        <v>1041152.975</v>
      </c>
      <c r="G46">
        <f>VLOOKUP(G$3,GDPdata!$A$1:$BG$265,MATCH(Top5Analysis!$A46,GDPdata!$A$1:$BG$1,0),FALSE)</f>
        <v>10621824000000</v>
      </c>
      <c r="H46">
        <f>VLOOKUP(H$3,GDPdata!$A$1:$BG$265,MATCH(Top5Analysis!$A46,GDPdata!$A$1:$BG$1,0),FALSE)</f>
        <v>9000712583377.4043</v>
      </c>
      <c r="I46">
        <f>VLOOKUP(I$3,GDPdata!$A$1:$BG$265,MATCH(Top5Analysis!$A46,GDPdata!$A$1:$BG$1,0),FALSE)</f>
        <v>1339395440432.0352</v>
      </c>
      <c r="J46">
        <f>VLOOKUP(J$3,GDPdata!$A$1:$BG$265,MATCH(Top5Analysis!$A46,GDPdata!$A$1:$BG$1,0),FALSE)</f>
        <v>4303544259842.7207</v>
      </c>
      <c r="K46">
        <f>VLOOKUP(K$3,GDPdata!$A$1:$BG$265,MATCH(Top5Analysis!$A46,GDPdata!$A$1:$BG$1,0),FALSE)</f>
        <v>478965491060.7713</v>
      </c>
      <c r="L46">
        <f>G46/VLOOKUP(G$3,POPdata!$A$4:$BI$268,MATCH(Top5Analysis!$A46,POPdata!$A$4:$BI$4,0),FALSE)</f>
        <v>37273.618103417619</v>
      </c>
      <c r="M46">
        <f>H46/VLOOKUP(H$3,POPdata!$A$4:$BI$268,MATCH(Top5Analysis!$A46,POPdata!$A$4:$BI$4,0),FALSE)</f>
        <v>18400.50766861076</v>
      </c>
      <c r="N46">
        <f>I46/VLOOKUP(I$3,POPdata!$A$4:$BI$268,MATCH(Top5Analysis!$A46,POPdata!$A$4:$BI$4,0),FALSE)</f>
        <v>1053.1080240846288</v>
      </c>
      <c r="O46">
        <f>J46/VLOOKUP(J$3,POPdata!$A$4:$BI$268,MATCH(Top5Analysis!$A46,POPdata!$A$4:$BI$4,0),FALSE)</f>
        <v>33846.465641434232</v>
      </c>
      <c r="P46">
        <f>K46/VLOOKUP(K$3,POPdata!$A$4:$BI$268,MATCH(Top5Analysis!$A46,POPdata!$A$4:$BI$4,0),FALSE)</f>
        <v>447.01389657817174</v>
      </c>
      <c r="Q46">
        <f t="shared" si="60"/>
        <v>-97890.56500000041</v>
      </c>
      <c r="R46">
        <f t="shared" si="61"/>
        <v>85712.457999999169</v>
      </c>
      <c r="S46">
        <f t="shared" si="62"/>
        <v>82386.48900000006</v>
      </c>
      <c r="T46">
        <f t="shared" si="63"/>
        <v>-17150.558999999892</v>
      </c>
      <c r="U46">
        <f t="shared" si="64"/>
        <v>9299.5119999999879</v>
      </c>
      <c r="V46">
        <f t="shared" si="65"/>
        <v>337045000000</v>
      </c>
      <c r="W46">
        <f t="shared" si="66"/>
        <v>101431503075.66211</v>
      </c>
      <c r="X46">
        <f t="shared" si="67"/>
        <v>128049044993.30298</v>
      </c>
      <c r="Y46">
        <f t="shared" si="68"/>
        <v>-583975400902.1377</v>
      </c>
      <c r="Z46">
        <f t="shared" si="69"/>
        <v>16818691723.073364</v>
      </c>
      <c r="AA46">
        <f t="shared" si="34"/>
        <v>823.76298788275744</v>
      </c>
      <c r="AB46">
        <f t="shared" si="35"/>
        <v>170.95625544984432</v>
      </c>
      <c r="AC46">
        <f t="shared" si="36"/>
        <v>93.735915979237234</v>
      </c>
      <c r="AD46">
        <f t="shared" si="37"/>
        <v>-4685.5752338593084</v>
      </c>
      <c r="AE46">
        <f t="shared" si="38"/>
        <v>8.1492661302775673</v>
      </c>
      <c r="AF46" s="2">
        <f t="shared" si="70"/>
        <v>-1.7192831500590661E-2</v>
      </c>
      <c r="AG46" s="2">
        <f t="shared" si="71"/>
        <v>2.1910221895598624E-2</v>
      </c>
      <c r="AH46" s="2">
        <f t="shared" si="72"/>
        <v>2.4194460268726844E-2</v>
      </c>
      <c r="AI46" s="2">
        <f t="shared" si="73"/>
        <v>-1.4051754441309726E-2</v>
      </c>
      <c r="AJ46" s="2">
        <f t="shared" si="74"/>
        <v>9.0124347433623801E-3</v>
      </c>
      <c r="AK46" s="2">
        <f t="shared" si="75"/>
        <v>3.277124379629353E-2</v>
      </c>
      <c r="AL46" s="2">
        <f t="shared" si="76"/>
        <v>1.1397718777551292E-2</v>
      </c>
      <c r="AM46" s="2">
        <f t="shared" si="77"/>
        <v>0.10570803320624524</v>
      </c>
      <c r="AN46" s="2">
        <f t="shared" si="78"/>
        <v>-0.1194829773458425</v>
      </c>
      <c r="AO46" s="2">
        <f t="shared" si="79"/>
        <v>3.6392531003517088E-2</v>
      </c>
      <c r="AP46" s="2">
        <f t="shared" si="40"/>
        <v>2.259989745560528E-2</v>
      </c>
      <c r="AQ46" s="2">
        <f t="shared" si="41"/>
        <v>9.3779737951435044E-3</v>
      </c>
      <c r="AR46" s="2">
        <f t="shared" si="42"/>
        <v>9.7705483813106536E-2</v>
      </c>
      <c r="AS46" s="2">
        <f t="shared" si="43"/>
        <v>-0.1216020518877749</v>
      </c>
      <c r="AT46" s="2">
        <f t="shared" si="44"/>
        <v>1.8568974496670266E-2</v>
      </c>
      <c r="AU46" s="3" t="e">
        <f t="shared" si="45"/>
        <v>#N/A</v>
      </c>
      <c r="AV46" s="3">
        <f t="shared" si="46"/>
        <v>85712.457999999169</v>
      </c>
      <c r="AW46" s="3">
        <f t="shared" si="47"/>
        <v>82386.48900000006</v>
      </c>
      <c r="AX46" s="3" t="e">
        <f t="shared" si="48"/>
        <v>#N/A</v>
      </c>
      <c r="AY46" s="3">
        <f t="shared" si="49"/>
        <v>9299.5119999999879</v>
      </c>
      <c r="AZ46" s="3">
        <f t="shared" si="50"/>
        <v>-97890.56500000041</v>
      </c>
      <c r="BA46" s="3" t="e">
        <f t="shared" si="51"/>
        <v>#N/A</v>
      </c>
      <c r="BB46" s="3" t="e">
        <f t="shared" si="52"/>
        <v>#N/A</v>
      </c>
      <c r="BC46" s="3">
        <f t="shared" si="53"/>
        <v>-17150.558999999892</v>
      </c>
      <c r="BD46" s="3" t="e">
        <f t="shared" si="54"/>
        <v>#N/A</v>
      </c>
      <c r="BF46">
        <f t="shared" si="55"/>
        <v>0.51389678327898292</v>
      </c>
      <c r="BG46">
        <f t="shared" si="56"/>
        <v>0.40505164811735073</v>
      </c>
      <c r="BH46">
        <f t="shared" si="57"/>
        <v>2.6182517217178476</v>
      </c>
      <c r="BI46">
        <f t="shared" si="58"/>
        <v>0.29647948861260248</v>
      </c>
      <c r="BJ46">
        <f t="shared" si="59"/>
        <v>2.0750310144187947</v>
      </c>
      <c r="BK46" s="8">
        <f t="shared" si="29"/>
        <v>-2.4531484678249789E-2</v>
      </c>
      <c r="BL46" s="8">
        <f t="shared" si="30"/>
        <v>-8.8036660403717298E-2</v>
      </c>
      <c r="BM46" s="8">
        <f t="shared" si="31"/>
        <v>5.5362565185298213E-3</v>
      </c>
      <c r="BN46" s="8">
        <f t="shared" si="32"/>
        <v>6.0276363926384982E-2</v>
      </c>
      <c r="BO46" s="8">
        <f t="shared" si="33"/>
        <v>-4.5415733660628926E-2</v>
      </c>
    </row>
    <row r="47" spans="1:67" x14ac:dyDescent="0.3">
      <c r="A47" t="s">
        <v>46</v>
      </c>
      <c r="B47">
        <v>5641309.1330000004</v>
      </c>
      <c r="C47">
        <v>3973997.5729999999</v>
      </c>
      <c r="D47">
        <v>3850269.3259999999</v>
      </c>
      <c r="E47">
        <v>1220047.57</v>
      </c>
      <c r="F47">
        <v>1054258.8330000001</v>
      </c>
      <c r="G47">
        <f>VLOOKUP(G$3,GDPdata!$A$1:$BG$265,MATCH(Top5Analysis!$A47,GDPdata!$A$1:$BG$1,0),FALSE)</f>
        <v>10977514000000</v>
      </c>
      <c r="H47">
        <f>VLOOKUP(H$3,GDPdata!$A$1:$BG$265,MATCH(Top5Analysis!$A47,GDPdata!$A$1:$BG$1,0),FALSE)</f>
        <v>9811088515429.6699</v>
      </c>
      <c r="I47">
        <f>VLOOKUP(I$3,GDPdata!$A$1:$BG$265,MATCH(Top5Analysis!$A47,GDPdata!$A$1:$BG$1,0),FALSE)</f>
        <v>1470549716080.7058</v>
      </c>
      <c r="J47">
        <f>VLOOKUP(J$3,GDPdata!$A$1:$BG$265,MATCH(Top5Analysis!$A47,GDPdata!$A$1:$BG$1,0),FALSE)</f>
        <v>4115116279069.7671</v>
      </c>
      <c r="K47">
        <f>VLOOKUP(K$3,GDPdata!$A$1:$BG$265,MATCH(Top5Analysis!$A47,GDPdata!$A$1:$BG$1,0),FALSE)</f>
        <v>508068952065.90076</v>
      </c>
      <c r="L47">
        <f>G47/VLOOKUP(G$3,POPdata!$A$4:$BI$268,MATCH(Top5Analysis!$A47,POPdata!$A$4:$BI$4,0),FALSE)</f>
        <v>38166.037840781217</v>
      </c>
      <c r="M47">
        <f>H47/VLOOKUP(H$3,POPdata!$A$4:$BI$268,MATCH(Top5Analysis!$A47,POPdata!$A$4:$BI$4,0),FALSE)</f>
        <v>20006.695678437682</v>
      </c>
      <c r="N47">
        <f>I47/VLOOKUP(I$3,POPdata!$A$4:$BI$268,MATCH(Top5Analysis!$A47,POPdata!$A$4:$BI$4,0),FALSE)</f>
        <v>1148.5080569202639</v>
      </c>
      <c r="O47">
        <f>J47/VLOOKUP(J$3,POPdata!$A$4:$BI$268,MATCH(Top5Analysis!$A47,POPdata!$A$4:$BI$4,0),FALSE)</f>
        <v>32289.350536072558</v>
      </c>
      <c r="P47">
        <f>K47/VLOOKUP(K$3,POPdata!$A$4:$BI$268,MATCH(Top5Analysis!$A47,POPdata!$A$4:$BI$4,0),FALSE)</f>
        <v>466.20080422626273</v>
      </c>
      <c r="Q47">
        <f t="shared" si="60"/>
        <v>45514.804000000469</v>
      </c>
      <c r="R47">
        <f t="shared" si="61"/>
        <v>-23699.820999999065</v>
      </c>
      <c r="S47">
        <f t="shared" si="62"/>
        <v>362702.96999999974</v>
      </c>
      <c r="T47">
        <f t="shared" si="63"/>
        <v>16670.18200000003</v>
      </c>
      <c r="U47">
        <f t="shared" si="64"/>
        <v>13105.858000000124</v>
      </c>
      <c r="V47">
        <f t="shared" si="65"/>
        <v>355690000000</v>
      </c>
      <c r="W47">
        <f t="shared" si="66"/>
        <v>810375932052.26563</v>
      </c>
      <c r="X47">
        <f t="shared" si="67"/>
        <v>131154275648.67065</v>
      </c>
      <c r="Y47">
        <f t="shared" si="68"/>
        <v>-188427980772.95361</v>
      </c>
      <c r="Z47">
        <f t="shared" si="69"/>
        <v>29103461005.129456</v>
      </c>
      <c r="AA47">
        <f t="shared" si="34"/>
        <v>892.41973736359796</v>
      </c>
      <c r="AB47">
        <f t="shared" si="35"/>
        <v>1606.1880098269212</v>
      </c>
      <c r="AC47">
        <f t="shared" si="36"/>
        <v>95.400032835635102</v>
      </c>
      <c r="AD47">
        <f t="shared" si="37"/>
        <v>-1557.1151053616741</v>
      </c>
      <c r="AE47">
        <f t="shared" si="38"/>
        <v>19.186907648090994</v>
      </c>
      <c r="AF47" s="2">
        <f t="shared" si="70"/>
        <v>8.1337521223969322E-3</v>
      </c>
      <c r="AG47" s="2">
        <f t="shared" si="71"/>
        <v>-5.9283679238877054E-3</v>
      </c>
      <c r="AH47" s="2">
        <f t="shared" si="72"/>
        <v>0.10399887284610557</v>
      </c>
      <c r="AI47" s="2">
        <f t="shared" si="73"/>
        <v>1.385282968271964E-2</v>
      </c>
      <c r="AJ47" s="2">
        <f t="shared" si="74"/>
        <v>1.2587831293475508E-2</v>
      </c>
      <c r="AK47" s="2">
        <f t="shared" si="75"/>
        <v>3.3486715652603548E-2</v>
      </c>
      <c r="AL47" s="2">
        <f t="shared" si="76"/>
        <v>9.0034641651470473E-2</v>
      </c>
      <c r="AM47" s="2">
        <f t="shared" si="77"/>
        <v>9.7920503302867418E-2</v>
      </c>
      <c r="AN47" s="2">
        <f t="shared" si="78"/>
        <v>-4.3784371530976189E-2</v>
      </c>
      <c r="AO47" s="2">
        <f t="shared" si="79"/>
        <v>6.0763168846827836E-2</v>
      </c>
      <c r="AP47" s="2">
        <f t="shared" si="40"/>
        <v>2.3942396332106326E-2</v>
      </c>
      <c r="AQ47" s="2">
        <f t="shared" si="41"/>
        <v>8.7290418218563662E-2</v>
      </c>
      <c r="AR47" s="2">
        <f t="shared" si="42"/>
        <v>9.0589028526829138E-2</v>
      </c>
      <c r="AS47" s="2">
        <f t="shared" si="43"/>
        <v>-4.6005249761011439E-2</v>
      </c>
      <c r="AT47" s="2">
        <f t="shared" si="44"/>
        <v>4.2922396361643481E-2</v>
      </c>
      <c r="AU47" s="3">
        <f t="shared" si="45"/>
        <v>45514.804000000469</v>
      </c>
      <c r="AV47" s="3" t="e">
        <f t="shared" si="46"/>
        <v>#N/A</v>
      </c>
      <c r="AW47" s="3">
        <f t="shared" si="47"/>
        <v>362702.96999999974</v>
      </c>
      <c r="AX47" s="3">
        <f t="shared" si="48"/>
        <v>16670.18200000003</v>
      </c>
      <c r="AY47" s="3">
        <f t="shared" si="49"/>
        <v>13105.858000000124</v>
      </c>
      <c r="AZ47" s="3" t="e">
        <f t="shared" si="50"/>
        <v>#N/A</v>
      </c>
      <c r="BA47" s="3">
        <f t="shared" si="51"/>
        <v>-23699.820999999065</v>
      </c>
      <c r="BB47" s="3" t="e">
        <f t="shared" si="52"/>
        <v>#N/A</v>
      </c>
      <c r="BC47" s="3" t="e">
        <f t="shared" si="53"/>
        <v>#N/A</v>
      </c>
      <c r="BD47" s="3" t="e">
        <f t="shared" si="54"/>
        <v>#N/A</v>
      </c>
      <c r="BF47">
        <f t="shared" si="55"/>
        <v>0.49308180375251837</v>
      </c>
      <c r="BG47">
        <f t="shared" si="56"/>
        <v>0.33878984489828878</v>
      </c>
      <c r="BH47">
        <f t="shared" si="57"/>
        <v>2.7347172951854137</v>
      </c>
      <c r="BI47">
        <f t="shared" si="58"/>
        <v>0.27939476093324866</v>
      </c>
      <c r="BJ47">
        <f t="shared" si="59"/>
        <v>1.8339070014041372</v>
      </c>
      <c r="BK47" s="8">
        <f t="shared" si="29"/>
        <v>-4.0504202796623791E-2</v>
      </c>
      <c r="BL47" s="8">
        <f t="shared" si="30"/>
        <v>-0.16358852883833894</v>
      </c>
      <c r="BM47" s="8">
        <f t="shared" si="31"/>
        <v>4.448219111306552E-2</v>
      </c>
      <c r="BN47" s="8">
        <f t="shared" si="32"/>
        <v>-5.762532767208637E-2</v>
      </c>
      <c r="BO47" s="8">
        <f t="shared" si="33"/>
        <v>-0.11620260677510647</v>
      </c>
    </row>
    <row r="48" spans="1:67" x14ac:dyDescent="0.3">
      <c r="A48" t="s">
        <v>47</v>
      </c>
      <c r="B48">
        <v>5675701.926</v>
      </c>
      <c r="C48">
        <v>4047102.8850000007</v>
      </c>
      <c r="D48">
        <v>4540417.0609999998</v>
      </c>
      <c r="E48">
        <v>1242093.574</v>
      </c>
      <c r="F48">
        <v>1099597.621</v>
      </c>
      <c r="G48">
        <f>VLOOKUP(G$3,GDPdata!$A$1:$BG$265,MATCH(Top5Analysis!$A48,GDPdata!$A$1:$BG$1,0),FALSE)</f>
        <v>11510670000000</v>
      </c>
      <c r="H48">
        <f>VLOOKUP(H$3,GDPdata!$A$1:$BG$265,MATCH(Top5Analysis!$A48,GDPdata!$A$1:$BG$1,0),FALSE)</f>
        <v>11945762088043.16</v>
      </c>
      <c r="I48">
        <f>VLOOKUP(I$3,GDPdata!$A$1:$BG$265,MATCH(Top5Analysis!$A48,GDPdata!$A$1:$BG$1,0),FALSE)</f>
        <v>1660287543796.0613</v>
      </c>
      <c r="J48">
        <f>VLOOKUP(J$3,GDPdata!$A$1:$BG$265,MATCH(Top5Analysis!$A48,GDPdata!$A$1:$BG$1,0),FALSE)</f>
        <v>4445658071221.8643</v>
      </c>
      <c r="K48">
        <f>VLOOKUP(K$3,GDPdata!$A$1:$BG$265,MATCH(Top5Analysis!$A48,GDPdata!$A$1:$BG$1,0),FALSE)</f>
        <v>599592902016.34509</v>
      </c>
      <c r="L48">
        <f>G48/VLOOKUP(G$3,POPdata!$A$4:$BI$268,MATCH(Top5Analysis!$A48,POPdata!$A$4:$BI$4,0),FALSE)</f>
        <v>39677.198348105841</v>
      </c>
      <c r="M48">
        <f>H48/VLOOKUP(H$3,POPdata!$A$4:$BI$268,MATCH(Top5Analysis!$A48,POPdata!$A$4:$BI$4,0),FALSE)</f>
        <v>24270.132663506509</v>
      </c>
      <c r="N48">
        <f>I48/VLOOKUP(I$3,POPdata!$A$4:$BI$268,MATCH(Top5Analysis!$A48,POPdata!$A$4:$BI$4,0),FALSE)</f>
        <v>1288.6429243993025</v>
      </c>
      <c r="O48">
        <f>J48/VLOOKUP(J$3,POPdata!$A$4:$BI$268,MATCH(Top5Analysis!$A48,POPdata!$A$4:$BI$4,0),FALSE)</f>
        <v>34808.390917661287</v>
      </c>
      <c r="P48">
        <f>K48/VLOOKUP(K$3,POPdata!$A$4:$BI$268,MATCH(Top5Analysis!$A48,POPdata!$A$4:$BI$4,0),FALSE)</f>
        <v>541.13522787230988</v>
      </c>
      <c r="Q48">
        <f t="shared" si="60"/>
        <v>34392.792999999598</v>
      </c>
      <c r="R48">
        <f t="shared" si="61"/>
        <v>73105.312000000849</v>
      </c>
      <c r="S48">
        <f t="shared" si="62"/>
        <v>690147.73499999987</v>
      </c>
      <c r="T48">
        <f t="shared" si="63"/>
        <v>22046.003999999957</v>
      </c>
      <c r="U48">
        <f t="shared" si="64"/>
        <v>45338.787999999942</v>
      </c>
      <c r="V48">
        <f t="shared" si="65"/>
        <v>533156000000</v>
      </c>
      <c r="W48">
        <f t="shared" si="66"/>
        <v>2134673572613.4902</v>
      </c>
      <c r="X48">
        <f t="shared" si="67"/>
        <v>189737827715.35547</v>
      </c>
      <c r="Y48">
        <f t="shared" si="68"/>
        <v>330541792152.09717</v>
      </c>
      <c r="Z48">
        <f t="shared" si="69"/>
        <v>91523949950.444336</v>
      </c>
      <c r="AA48">
        <f t="shared" si="34"/>
        <v>1511.1605073246246</v>
      </c>
      <c r="AB48">
        <f t="shared" si="35"/>
        <v>4263.4369850688272</v>
      </c>
      <c r="AC48">
        <f t="shared" si="36"/>
        <v>140.13486747903858</v>
      </c>
      <c r="AD48">
        <f t="shared" si="37"/>
        <v>2519.0403815887294</v>
      </c>
      <c r="AE48">
        <f t="shared" si="38"/>
        <v>74.934423646047151</v>
      </c>
      <c r="AF48" s="2">
        <f t="shared" si="70"/>
        <v>6.0965978267015835E-3</v>
      </c>
      <c r="AG48" s="2">
        <f t="shared" si="71"/>
        <v>1.839591259357844E-2</v>
      </c>
      <c r="AH48" s="2">
        <f t="shared" si="72"/>
        <v>0.17924661278617263</v>
      </c>
      <c r="AI48" s="2">
        <f t="shared" si="73"/>
        <v>1.8069790508250392E-2</v>
      </c>
      <c r="AJ48" s="2">
        <f t="shared" si="74"/>
        <v>4.3005366975189419E-2</v>
      </c>
      <c r="AK48" s="2">
        <f t="shared" si="75"/>
        <v>4.8568009113903202E-2</v>
      </c>
      <c r="AL48" s="2">
        <f t="shared" si="76"/>
        <v>0.21757764892818354</v>
      </c>
      <c r="AM48" s="2">
        <f t="shared" si="77"/>
        <v>0.12902510240935125</v>
      </c>
      <c r="AN48" s="2">
        <f t="shared" si="78"/>
        <v>8.0323803687709402E-2</v>
      </c>
      <c r="AO48" s="2">
        <f t="shared" si="79"/>
        <v>0.18014080486180334</v>
      </c>
      <c r="AP48" s="2">
        <f t="shared" si="40"/>
        <v>3.9594377431285722E-2</v>
      </c>
      <c r="AQ48" s="2">
        <f t="shared" si="41"/>
        <v>0.21310050663007626</v>
      </c>
      <c r="AR48" s="2">
        <f t="shared" si="42"/>
        <v>0.1220147012767256</v>
      </c>
      <c r="AS48" s="2">
        <f t="shared" si="43"/>
        <v>7.8014588084530961E-2</v>
      </c>
      <c r="AT48" s="2">
        <f t="shared" si="44"/>
        <v>0.16073422217795871</v>
      </c>
      <c r="AU48" s="3">
        <f t="shared" si="45"/>
        <v>34392.792999999598</v>
      </c>
      <c r="AV48" s="3">
        <f t="shared" si="46"/>
        <v>73105.312000000849</v>
      </c>
      <c r="AW48" s="3">
        <f t="shared" si="47"/>
        <v>690147.73499999987</v>
      </c>
      <c r="AX48" s="3">
        <f t="shared" si="48"/>
        <v>22046.003999999957</v>
      </c>
      <c r="AY48" s="3">
        <f t="shared" si="49"/>
        <v>45338.787999999942</v>
      </c>
      <c r="AZ48" s="3" t="e">
        <f t="shared" si="50"/>
        <v>#N/A</v>
      </c>
      <c r="BA48" s="3" t="e">
        <f t="shared" si="51"/>
        <v>#N/A</v>
      </c>
      <c r="BB48" s="3" t="e">
        <f t="shared" si="52"/>
        <v>#N/A</v>
      </c>
      <c r="BC48" s="3" t="e">
        <f t="shared" si="53"/>
        <v>#N/A</v>
      </c>
      <c r="BD48" s="3" t="e">
        <f t="shared" si="54"/>
        <v>#N/A</v>
      </c>
      <c r="BF48">
        <f t="shared" si="55"/>
        <v>0.46892944968801448</v>
      </c>
      <c r="BG48">
        <f t="shared" si="56"/>
        <v>0.29401750988172914</v>
      </c>
      <c r="BH48">
        <f t="shared" si="57"/>
        <v>2.6765261897411396</v>
      </c>
      <c r="BI48">
        <f t="shared" si="58"/>
        <v>0.26292224524961538</v>
      </c>
      <c r="BJ48">
        <f t="shared" si="59"/>
        <v>1.6497622581319404</v>
      </c>
      <c r="BK48" s="8">
        <f t="shared" si="29"/>
        <v>-4.8982448511983918E-2</v>
      </c>
      <c r="BL48" s="8">
        <f t="shared" si="30"/>
        <v>-0.13215371030380546</v>
      </c>
      <c r="BM48" s="8">
        <f t="shared" si="31"/>
        <v>-2.1278654852814952E-2</v>
      </c>
      <c r="BN48" s="8">
        <f t="shared" si="32"/>
        <v>-5.8957854573260228E-2</v>
      </c>
      <c r="BO48" s="8">
        <f t="shared" si="33"/>
        <v>-0.10041116759530647</v>
      </c>
    </row>
    <row r="49" spans="1:67" x14ac:dyDescent="0.3">
      <c r="A49" t="s">
        <v>48</v>
      </c>
      <c r="B49">
        <v>5756075.2319999998</v>
      </c>
      <c r="C49">
        <v>4056134.7060000002</v>
      </c>
      <c r="D49">
        <v>5233538.733</v>
      </c>
      <c r="E49">
        <v>1266009.7479999999</v>
      </c>
      <c r="F49">
        <v>1154320.2620000001</v>
      </c>
      <c r="G49">
        <f>VLOOKUP(G$3,GDPdata!$A$1:$BG$265,MATCH(Top5Analysis!$A49,GDPdata!$A$1:$BG$1,0),FALSE)</f>
        <v>12274928000000</v>
      </c>
      <c r="H49">
        <f>VLOOKUP(H$3,GDPdata!$A$1:$BG$265,MATCH(Top5Analysis!$A49,GDPdata!$A$1:$BG$1,0),FALSE)</f>
        <v>13795554923350.014</v>
      </c>
      <c r="I49">
        <f>VLOOKUP(I$3,GDPdata!$A$1:$BG$265,MATCH(Top5Analysis!$A49,GDPdata!$A$1:$BG$1,0),FALSE)</f>
        <v>1955347477285.9077</v>
      </c>
      <c r="J49">
        <f>VLOOKUP(J$3,GDPdata!$A$1:$BG$265,MATCH(Top5Analysis!$A49,GDPdata!$A$1:$BG$1,0),FALSE)</f>
        <v>4815148854362.1123</v>
      </c>
      <c r="K49">
        <f>VLOOKUP(K$3,GDPdata!$A$1:$BG$265,MATCH(Top5Analysis!$A49,GDPdata!$A$1:$BG$1,0),FALSE)</f>
        <v>699688852930.27649</v>
      </c>
      <c r="L49">
        <f>G49/VLOOKUP(G$3,POPdata!$A$4:$BI$268,MATCH(Top5Analysis!$A49,POPdata!$A$4:$BI$4,0),FALSE)</f>
        <v>41921.809761789213</v>
      </c>
      <c r="M49">
        <f>H49/VLOOKUP(H$3,POPdata!$A$4:$BI$268,MATCH(Top5Analysis!$A49,POPdata!$A$4:$BI$4,0),FALSE)</f>
        <v>27917.038761709497</v>
      </c>
      <c r="N49">
        <f>I49/VLOOKUP(I$3,POPdata!$A$4:$BI$268,MATCH(Top5Analysis!$A49,POPdata!$A$4:$BI$4,0),FALSE)</f>
        <v>1508.6684623080514</v>
      </c>
      <c r="O49">
        <f>J49/VLOOKUP(J$3,POPdata!$A$4:$BI$268,MATCH(Top5Analysis!$A49,POPdata!$A$4:$BI$4,0),FALSE)</f>
        <v>37688.722335940642</v>
      </c>
      <c r="P49">
        <f>K49/VLOOKUP(K$3,POPdata!$A$4:$BI$268,MATCH(Top5Analysis!$A49,POPdata!$A$4:$BI$4,0),FALSE)</f>
        <v>621.31837671850872</v>
      </c>
      <c r="Q49">
        <f t="shared" si="60"/>
        <v>80373.305999999866</v>
      </c>
      <c r="R49">
        <f t="shared" si="61"/>
        <v>9031.8209999995306</v>
      </c>
      <c r="S49">
        <f t="shared" si="62"/>
        <v>693121.67200000025</v>
      </c>
      <c r="T49">
        <f t="shared" si="63"/>
        <v>23916.173999999883</v>
      </c>
      <c r="U49">
        <f t="shared" si="64"/>
        <v>54722.641000000061</v>
      </c>
      <c r="V49">
        <f t="shared" si="65"/>
        <v>764258000000</v>
      </c>
      <c r="W49">
        <f t="shared" si="66"/>
        <v>1849792835306.8535</v>
      </c>
      <c r="X49">
        <f t="shared" si="67"/>
        <v>295059933489.84644</v>
      </c>
      <c r="Y49">
        <f t="shared" si="68"/>
        <v>369490783140.24805</v>
      </c>
      <c r="Z49">
        <f t="shared" si="69"/>
        <v>100095950913.9314</v>
      </c>
      <c r="AA49">
        <f t="shared" si="34"/>
        <v>2244.6114136833712</v>
      </c>
      <c r="AB49">
        <f t="shared" si="35"/>
        <v>3646.9060982029878</v>
      </c>
      <c r="AC49">
        <f t="shared" si="36"/>
        <v>220.0255379087489</v>
      </c>
      <c r="AD49">
        <f t="shared" si="37"/>
        <v>2880.3314182793547</v>
      </c>
      <c r="AE49">
        <f t="shared" si="38"/>
        <v>80.183148846198833</v>
      </c>
      <c r="AF49" s="2">
        <f t="shared" si="70"/>
        <v>1.4160945561960413E-2</v>
      </c>
      <c r="AG49" s="2">
        <f t="shared" si="71"/>
        <v>2.2316756595130468E-3</v>
      </c>
      <c r="AH49" s="2">
        <f t="shared" si="72"/>
        <v>0.15265594827258983</v>
      </c>
      <c r="AI49" s="2">
        <f t="shared" si="73"/>
        <v>1.9254728066083596E-2</v>
      </c>
      <c r="AJ49" s="2">
        <f t="shared" si="74"/>
        <v>4.9766059833990912E-2</v>
      </c>
      <c r="AK49" s="2">
        <f t="shared" si="75"/>
        <v>6.6395613808753098E-2</v>
      </c>
      <c r="AL49" s="2">
        <f t="shared" si="76"/>
        <v>0.15484929481044676</v>
      </c>
      <c r="AM49" s="2">
        <f t="shared" si="77"/>
        <v>0.17771616404181712</v>
      </c>
      <c r="AN49" s="2">
        <f t="shared" si="78"/>
        <v>8.3112730943496874E-2</v>
      </c>
      <c r="AO49" s="2">
        <f t="shared" si="79"/>
        <v>0.16693985298578926</v>
      </c>
      <c r="AP49" s="2">
        <f t="shared" si="40"/>
        <v>5.6571822284184219E-2</v>
      </c>
      <c r="AQ49" s="2">
        <f t="shared" si="41"/>
        <v>0.15026312994516977</v>
      </c>
      <c r="AR49" s="2">
        <f t="shared" si="42"/>
        <v>0.17074205254439528</v>
      </c>
      <c r="AS49" s="2">
        <f t="shared" si="43"/>
        <v>8.2748192098070092E-2</v>
      </c>
      <c r="AT49" s="2">
        <f t="shared" si="44"/>
        <v>0.14817580655665505</v>
      </c>
      <c r="AU49" s="3">
        <f t="shared" si="45"/>
        <v>80373.305999999866</v>
      </c>
      <c r="AV49" s="3">
        <f t="shared" si="46"/>
        <v>9031.8209999995306</v>
      </c>
      <c r="AW49" s="3">
        <f t="shared" si="47"/>
        <v>693121.67200000025</v>
      </c>
      <c r="AX49" s="3">
        <f t="shared" si="48"/>
        <v>23916.173999999883</v>
      </c>
      <c r="AY49" s="3">
        <f t="shared" si="49"/>
        <v>54722.641000000061</v>
      </c>
      <c r="AZ49" s="3" t="e">
        <f t="shared" si="50"/>
        <v>#N/A</v>
      </c>
      <c r="BA49" s="3" t="e">
        <f t="shared" si="51"/>
        <v>#N/A</v>
      </c>
      <c r="BB49" s="3" t="e">
        <f t="shared" si="52"/>
        <v>#N/A</v>
      </c>
      <c r="BC49" s="3" t="e">
        <f t="shared" si="53"/>
        <v>#N/A</v>
      </c>
      <c r="BD49" s="3" t="e">
        <f t="shared" si="54"/>
        <v>#N/A</v>
      </c>
      <c r="BF49">
        <f t="shared" si="55"/>
        <v>0.44217568711915922</v>
      </c>
      <c r="BG49">
        <f t="shared" si="56"/>
        <v>0.28002089341662356</v>
      </c>
      <c r="BH49">
        <f t="shared" si="57"/>
        <v>2.5796350780450612</v>
      </c>
      <c r="BI49">
        <f t="shared" si="58"/>
        <v>0.26059901282642717</v>
      </c>
      <c r="BJ49">
        <f t="shared" si="59"/>
        <v>1.5113876918020268</v>
      </c>
      <c r="BK49" s="8">
        <f t="shared" si="29"/>
        <v>-5.7052852164979018E-2</v>
      </c>
      <c r="BL49" s="8">
        <f t="shared" si="30"/>
        <v>-4.7604703783580206E-2</v>
      </c>
      <c r="BM49" s="8">
        <f t="shared" si="31"/>
        <v>-3.6200322667288856E-2</v>
      </c>
      <c r="BN49" s="8">
        <f t="shared" si="32"/>
        <v>-8.8361957390960377E-3</v>
      </c>
      <c r="BO49" s="8">
        <f t="shared" si="33"/>
        <v>-8.3875458811015588E-2</v>
      </c>
    </row>
    <row r="50" spans="1:67" x14ac:dyDescent="0.3">
      <c r="A50" t="s">
        <v>49</v>
      </c>
      <c r="B50">
        <v>5789727.2910000002</v>
      </c>
      <c r="C50">
        <v>4039746.8829999994</v>
      </c>
      <c r="D50">
        <v>5896957.7050000001</v>
      </c>
      <c r="E50">
        <v>1239255.3160000001</v>
      </c>
      <c r="F50">
        <v>1222563.132</v>
      </c>
      <c r="G50">
        <f>VLOOKUP(G$3,GDPdata!$A$1:$BG$265,MATCH(Top5Analysis!$A50,GDPdata!$A$1:$BG$1,0),FALSE)</f>
        <v>13093726000000</v>
      </c>
      <c r="H50">
        <f>VLOOKUP(H$3,GDPdata!$A$1:$BG$265,MATCH(Top5Analysis!$A50,GDPdata!$A$1:$BG$1,0),FALSE)</f>
        <v>14426590936518.23</v>
      </c>
      <c r="I50">
        <f>VLOOKUP(I$3,GDPdata!$A$1:$BG$265,MATCH(Top5Analysis!$A50,GDPdata!$A$1:$BG$1,0),FALSE)</f>
        <v>2285965854313.3643</v>
      </c>
      <c r="J50">
        <f>VLOOKUP(J$3,GDPdata!$A$1:$BG$265,MATCH(Top5Analysis!$A50,GDPdata!$A$1:$BG$1,0),FALSE)</f>
        <v>4755410630912.1367</v>
      </c>
      <c r="K50">
        <f>VLOOKUP(K$3,GDPdata!$A$1:$BG$265,MATCH(Top5Analysis!$A50,GDPdata!$A$1:$BG$1,0),FALSE)</f>
        <v>808901077222.83911</v>
      </c>
      <c r="L50">
        <f>G50/VLOOKUP(G$3,POPdata!$A$4:$BI$268,MATCH(Top5Analysis!$A50,POPdata!$A$4:$BI$4,0),FALSE)</f>
        <v>44307.92058486028</v>
      </c>
      <c r="M50">
        <f>H50/VLOOKUP(H$3,POPdata!$A$4:$BI$268,MATCH(Top5Analysis!$A50,POPdata!$A$4:$BI$4,0),FALSE)</f>
        <v>29079.126042647054</v>
      </c>
      <c r="N50">
        <f>I50/VLOOKUP(I$3,POPdata!$A$4:$BI$268,MATCH(Top5Analysis!$A50,POPdata!$A$4:$BI$4,0),FALSE)</f>
        <v>1753.417800074682</v>
      </c>
      <c r="O50">
        <f>J50/VLOOKUP(J$3,POPdata!$A$4:$BI$268,MATCH(Top5Analysis!$A50,POPdata!$A$4:$BI$4,0),FALSE)</f>
        <v>37217.648727916981</v>
      </c>
      <c r="P50">
        <f>K50/VLOOKUP(K$3,POPdata!$A$4:$BI$268,MATCH(Top5Analysis!$A50,POPdata!$A$4:$BI$4,0),FALSE)</f>
        <v>707.00801901502666</v>
      </c>
      <c r="Q50">
        <f t="shared" si="60"/>
        <v>33652.059000000358</v>
      </c>
      <c r="R50">
        <f t="shared" si="61"/>
        <v>-16387.82300000079</v>
      </c>
      <c r="S50">
        <f t="shared" si="62"/>
        <v>663418.97200000007</v>
      </c>
      <c r="T50">
        <f t="shared" si="63"/>
        <v>-26754.431999999797</v>
      </c>
      <c r="U50">
        <f t="shared" si="64"/>
        <v>68242.869999999879</v>
      </c>
      <c r="V50">
        <f t="shared" si="65"/>
        <v>818798000000</v>
      </c>
      <c r="W50">
        <f t="shared" si="66"/>
        <v>631036013168.2168</v>
      </c>
      <c r="X50">
        <f t="shared" si="67"/>
        <v>330618377027.45654</v>
      </c>
      <c r="Y50">
        <f t="shared" si="68"/>
        <v>-59738223449.975586</v>
      </c>
      <c r="Z50">
        <f t="shared" si="69"/>
        <v>109212224292.56262</v>
      </c>
      <c r="AA50">
        <f t="shared" si="34"/>
        <v>2386.110823071067</v>
      </c>
      <c r="AB50">
        <f t="shared" si="35"/>
        <v>1162.0872809375578</v>
      </c>
      <c r="AC50">
        <f t="shared" si="36"/>
        <v>244.74933776663056</v>
      </c>
      <c r="AD50">
        <f t="shared" si="37"/>
        <v>-471.0736080236602</v>
      </c>
      <c r="AE50">
        <f t="shared" si="38"/>
        <v>85.689642296517945</v>
      </c>
      <c r="AF50" s="2">
        <f t="shared" si="70"/>
        <v>5.8463549629992669E-3</v>
      </c>
      <c r="AG50" s="2">
        <f t="shared" si="71"/>
        <v>-4.040256102875295E-3</v>
      </c>
      <c r="AH50" s="2">
        <f t="shared" si="72"/>
        <v>0.12676298119603505</v>
      </c>
      <c r="AI50" s="2">
        <f t="shared" si="73"/>
        <v>-2.1132879934191311E-2</v>
      </c>
      <c r="AJ50" s="2">
        <f t="shared" si="74"/>
        <v>5.9119528822755667E-2</v>
      </c>
      <c r="AK50" s="2">
        <f t="shared" si="75"/>
        <v>6.6704912647960135E-2</v>
      </c>
      <c r="AL50" s="2">
        <f t="shared" si="76"/>
        <v>4.5741981143516082E-2</v>
      </c>
      <c r="AM50" s="2">
        <f t="shared" si="77"/>
        <v>0.16908420670394947</v>
      </c>
      <c r="AN50" s="2">
        <f t="shared" si="78"/>
        <v>-1.2406308767766935E-2</v>
      </c>
      <c r="AO50" s="2">
        <f t="shared" si="79"/>
        <v>0.15608684322350572</v>
      </c>
      <c r="AP50" s="2">
        <f t="shared" si="40"/>
        <v>5.6918125353594667E-2</v>
      </c>
      <c r="AQ50" s="2">
        <f t="shared" si="41"/>
        <v>4.1626452248633747E-2</v>
      </c>
      <c r="AR50" s="2">
        <f t="shared" si="42"/>
        <v>0.16222870954178917</v>
      </c>
      <c r="AS50" s="2">
        <f t="shared" si="43"/>
        <v>-1.2499060165126264E-2</v>
      </c>
      <c r="AT50" s="2">
        <f t="shared" si="44"/>
        <v>0.13791583430879278</v>
      </c>
      <c r="AU50" s="3">
        <f t="shared" si="45"/>
        <v>33652.059000000358</v>
      </c>
      <c r="AV50" s="3" t="e">
        <f t="shared" si="46"/>
        <v>#N/A</v>
      </c>
      <c r="AW50" s="3">
        <f t="shared" si="47"/>
        <v>663418.97200000007</v>
      </c>
      <c r="AX50" s="3" t="e">
        <f t="shared" si="48"/>
        <v>#N/A</v>
      </c>
      <c r="AY50" s="3">
        <f t="shared" si="49"/>
        <v>68242.869999999879</v>
      </c>
      <c r="AZ50" s="3" t="e">
        <f t="shared" si="50"/>
        <v>#N/A</v>
      </c>
      <c r="BA50" s="3">
        <f t="shared" si="51"/>
        <v>-16387.82300000079</v>
      </c>
      <c r="BB50" s="3" t="e">
        <f t="shared" si="52"/>
        <v>#N/A</v>
      </c>
      <c r="BC50" s="3">
        <f t="shared" si="53"/>
        <v>-26754.431999999797</v>
      </c>
      <c r="BD50" s="3" t="e">
        <f t="shared" si="54"/>
        <v>#N/A</v>
      </c>
      <c r="BF50">
        <f t="shared" si="55"/>
        <v>0.41118157768018915</v>
      </c>
      <c r="BG50">
        <f t="shared" si="56"/>
        <v>0.26459405040264578</v>
      </c>
      <c r="BH50">
        <f t="shared" si="57"/>
        <v>2.3724484531940018</v>
      </c>
      <c r="BI50">
        <f t="shared" si="58"/>
        <v>0.27183077321073329</v>
      </c>
      <c r="BJ50">
        <f t="shared" si="59"/>
        <v>1.4165968630193344</v>
      </c>
      <c r="BK50" s="8">
        <f t="shared" si="29"/>
        <v>-7.0094558208076377E-2</v>
      </c>
      <c r="BL50" s="8">
        <f t="shared" si="30"/>
        <v>-5.5091756996236932E-2</v>
      </c>
      <c r="BM50" s="8">
        <f t="shared" si="31"/>
        <v>-8.031625349430152E-2</v>
      </c>
      <c r="BN50" s="8">
        <f t="shared" si="32"/>
        <v>4.3099781010249159E-2</v>
      </c>
      <c r="BO50" s="8">
        <f t="shared" si="33"/>
        <v>-6.2717745616727466E-2</v>
      </c>
    </row>
    <row r="51" spans="1:67" x14ac:dyDescent="0.3">
      <c r="A51" t="s">
        <v>50</v>
      </c>
      <c r="B51">
        <v>5697285.8880000003</v>
      </c>
      <c r="C51">
        <v>4071767.1270000003</v>
      </c>
      <c r="D51">
        <v>6529291.5180000002</v>
      </c>
      <c r="E51">
        <v>1231495.9439999999</v>
      </c>
      <c r="F51">
        <v>1303717.5090000001</v>
      </c>
      <c r="G51">
        <f>VLOOKUP(G$3,GDPdata!$A$1:$BG$265,MATCH(Top5Analysis!$A51,GDPdata!$A$1:$BG$1,0),FALSE)</f>
        <v>13855888000000</v>
      </c>
      <c r="H51">
        <f>VLOOKUP(H$3,GDPdata!$A$1:$BG$265,MATCH(Top5Analysis!$A51,GDPdata!$A$1:$BG$1,0),FALSE)</f>
        <v>15388732742870.795</v>
      </c>
      <c r="I51">
        <f>VLOOKUP(I$3,GDPdata!$A$1:$BG$265,MATCH(Top5Analysis!$A51,GDPdata!$A$1:$BG$1,0),FALSE)</f>
        <v>2752132089196.5786</v>
      </c>
      <c r="J51">
        <f>VLOOKUP(J$3,GDPdata!$A$1:$BG$265,MATCH(Top5Analysis!$A51,GDPdata!$A$1:$BG$1,0),FALSE)</f>
        <v>4530377224970.3994</v>
      </c>
      <c r="K51">
        <f>VLOOKUP(K$3,GDPdata!$A$1:$BG$265,MATCH(Top5Analysis!$A51,GDPdata!$A$1:$BG$1,0),FALSE)</f>
        <v>920316529729.74744</v>
      </c>
      <c r="L51">
        <f>G51/VLOOKUP(G$3,POPdata!$A$4:$BI$268,MATCH(Top5Analysis!$A51,POPdata!$A$4:$BI$4,0),FALSE)</f>
        <v>46437.067117306477</v>
      </c>
      <c r="M51">
        <f>H51/VLOOKUP(H$3,POPdata!$A$4:$BI$268,MATCH(Top5Analysis!$A51,POPdata!$A$4:$BI$4,0),FALSE)</f>
        <v>30902.701340556512</v>
      </c>
      <c r="N51">
        <f>I51/VLOOKUP(I$3,POPdata!$A$4:$BI$268,MATCH(Top5Analysis!$A51,POPdata!$A$4:$BI$4,0),FALSE)</f>
        <v>2099.2296755172147</v>
      </c>
      <c r="O51">
        <f>J51/VLOOKUP(J$3,POPdata!$A$4:$BI$268,MATCH(Top5Analysis!$A51,POPdata!$A$4:$BI$4,0),FALSE)</f>
        <v>35433.988963743017</v>
      </c>
      <c r="P51">
        <f>K51/VLOOKUP(K$3,POPdata!$A$4:$BI$268,MATCH(Top5Analysis!$A51,POPdata!$A$4:$BI$4,0),FALSE)</f>
        <v>792.02596975936285</v>
      </c>
      <c r="Q51">
        <f t="shared" si="60"/>
        <v>-92441.402999999933</v>
      </c>
      <c r="R51">
        <f t="shared" si="61"/>
        <v>32020.244000000879</v>
      </c>
      <c r="S51">
        <f t="shared" si="62"/>
        <v>632333.81300000008</v>
      </c>
      <c r="T51">
        <f t="shared" si="63"/>
        <v>-7759.3720000002068</v>
      </c>
      <c r="U51">
        <f t="shared" si="64"/>
        <v>81154.377000000095</v>
      </c>
      <c r="V51">
        <f t="shared" si="65"/>
        <v>762162000000</v>
      </c>
      <c r="W51">
        <f t="shared" si="66"/>
        <v>962141806352.56445</v>
      </c>
      <c r="X51">
        <f t="shared" si="67"/>
        <v>466166234883.21436</v>
      </c>
      <c r="Y51">
        <f t="shared" si="68"/>
        <v>-225033405941.7373</v>
      </c>
      <c r="Z51">
        <f t="shared" si="69"/>
        <v>111415452506.90833</v>
      </c>
      <c r="AA51">
        <f t="shared" si="34"/>
        <v>2129.1465324461969</v>
      </c>
      <c r="AB51">
        <f t="shared" si="35"/>
        <v>1823.5752979094577</v>
      </c>
      <c r="AC51">
        <f t="shared" si="36"/>
        <v>345.81187544253271</v>
      </c>
      <c r="AD51">
        <f t="shared" si="37"/>
        <v>-1783.6597641739645</v>
      </c>
      <c r="AE51">
        <f t="shared" si="38"/>
        <v>85.01795074433619</v>
      </c>
      <c r="AF51" s="2">
        <f t="shared" si="70"/>
        <v>-1.5966452019890123E-2</v>
      </c>
      <c r="AG51" s="2">
        <f t="shared" si="71"/>
        <v>7.9262995745471021E-3</v>
      </c>
      <c r="AH51" s="2">
        <f t="shared" si="72"/>
        <v>0.107230515230565</v>
      </c>
      <c r="AI51" s="2">
        <f t="shared" si="73"/>
        <v>-6.261318309325861E-3</v>
      </c>
      <c r="AJ51" s="2">
        <f t="shared" si="74"/>
        <v>6.6380520462153189E-2</v>
      </c>
      <c r="AK51" s="2">
        <f t="shared" si="75"/>
        <v>5.8208183064163706E-2</v>
      </c>
      <c r="AL51" s="2">
        <f t="shared" si="76"/>
        <v>6.6692249789732483E-2</v>
      </c>
      <c r="AM51" s="2">
        <f t="shared" si="77"/>
        <v>0.20392528348733222</v>
      </c>
      <c r="AN51" s="2">
        <f t="shared" si="78"/>
        <v>-4.7321550841251656E-2</v>
      </c>
      <c r="AO51" s="2">
        <f t="shared" si="79"/>
        <v>0.13773680817613151</v>
      </c>
      <c r="AP51" s="2">
        <f t="shared" si="40"/>
        <v>4.8053406802704077E-2</v>
      </c>
      <c r="AQ51" s="2">
        <f t="shared" si="41"/>
        <v>6.2710801391865315E-2</v>
      </c>
      <c r="AR51" s="2">
        <f t="shared" si="42"/>
        <v>0.19722160652629614</v>
      </c>
      <c r="AS51" s="2">
        <f t="shared" si="43"/>
        <v>-4.7925106102579773E-2</v>
      </c>
      <c r="AT51" s="2">
        <f t="shared" si="44"/>
        <v>0.12025033444851101</v>
      </c>
      <c r="AU51" s="3" t="e">
        <f t="shared" si="45"/>
        <v>#N/A</v>
      </c>
      <c r="AV51" s="3">
        <f t="shared" si="46"/>
        <v>32020.244000000879</v>
      </c>
      <c r="AW51" s="3">
        <f t="shared" si="47"/>
        <v>632333.81300000008</v>
      </c>
      <c r="AX51" s="3" t="e">
        <f t="shared" si="48"/>
        <v>#N/A</v>
      </c>
      <c r="AY51" s="3">
        <f t="shared" si="49"/>
        <v>81154.377000000095</v>
      </c>
      <c r="AZ51" s="3">
        <f t="shared" si="50"/>
        <v>-92441.402999999933</v>
      </c>
      <c r="BA51" s="3" t="e">
        <f t="shared" si="51"/>
        <v>#N/A</v>
      </c>
      <c r="BB51" s="3" t="e">
        <f t="shared" si="52"/>
        <v>#N/A</v>
      </c>
      <c r="BC51" s="3">
        <f t="shared" si="53"/>
        <v>-7759.3720000002068</v>
      </c>
      <c r="BD51" s="3" t="e">
        <f t="shared" si="54"/>
        <v>#N/A</v>
      </c>
      <c r="BF51">
        <f t="shared" si="55"/>
        <v>0.3998602369102412</v>
      </c>
      <c r="BG51">
        <f t="shared" si="56"/>
        <v>0.22514718205627568</v>
      </c>
      <c r="BH51">
        <f t="shared" si="57"/>
        <v>1.9792894502429945</v>
      </c>
      <c r="BI51">
        <f t="shared" si="58"/>
        <v>0.27733240389304675</v>
      </c>
      <c r="BJ51">
        <f t="shared" si="59"/>
        <v>1.1719203183422626</v>
      </c>
      <c r="BK51" s="8">
        <f t="shared" si="29"/>
        <v>-2.7533677052899292E-2</v>
      </c>
      <c r="BL51" s="8">
        <f t="shared" si="30"/>
        <v>-0.14908448729796403</v>
      </c>
      <c r="BM51" s="8">
        <f t="shared" si="31"/>
        <v>-0.16571867027150855</v>
      </c>
      <c r="BN51" s="8">
        <f t="shared" si="32"/>
        <v>2.0239175341816046E-2</v>
      </c>
      <c r="BO51" s="8">
        <f t="shared" si="33"/>
        <v>-0.1727213655941382</v>
      </c>
    </row>
    <row r="52" spans="1:67" x14ac:dyDescent="0.3">
      <c r="A52" t="s">
        <v>51</v>
      </c>
      <c r="B52">
        <v>5789030.5609999998</v>
      </c>
      <c r="C52">
        <v>4003410.58</v>
      </c>
      <c r="D52">
        <v>7030797.7719999999</v>
      </c>
      <c r="E52">
        <v>1252229.162</v>
      </c>
      <c r="F52">
        <v>1407607.2860000001</v>
      </c>
      <c r="G52">
        <f>VLOOKUP(G$3,GDPdata!$A$1:$BG$265,MATCH(Top5Analysis!$A52,GDPdata!$A$1:$BG$1,0),FALSE)</f>
        <v>14477635000000</v>
      </c>
      <c r="H52">
        <f>VLOOKUP(H$3,GDPdata!$A$1:$BG$265,MATCH(Top5Analysis!$A52,GDPdata!$A$1:$BG$1,0),FALSE)</f>
        <v>17781304404686.461</v>
      </c>
      <c r="I52">
        <f>VLOOKUP(I$3,GDPdata!$A$1:$BG$265,MATCH(Top5Analysis!$A52,GDPdata!$A$1:$BG$1,0),FALSE)</f>
        <v>3552182714426.5527</v>
      </c>
      <c r="J52">
        <f>VLOOKUP(J$3,GDPdata!$A$1:$BG$265,MATCH(Top5Analysis!$A52,GDPdata!$A$1:$BG$1,0),FALSE)</f>
        <v>4515264514430.5684</v>
      </c>
      <c r="K52">
        <f>VLOOKUP(K$3,GDPdata!$A$1:$BG$265,MATCH(Top5Analysis!$A52,GDPdata!$A$1:$BG$1,0),FALSE)</f>
        <v>1201111768410.2688</v>
      </c>
      <c r="L52">
        <f>G52/VLOOKUP(G$3,POPdata!$A$4:$BI$268,MATCH(Top5Analysis!$A52,POPdata!$A$4:$BI$4,0),FALSE)</f>
        <v>48061.537661335336</v>
      </c>
      <c r="M52">
        <f>H52/VLOOKUP(H$3,POPdata!$A$4:$BI$268,MATCH(Top5Analysis!$A52,POPdata!$A$4:$BI$4,0),FALSE)</f>
        <v>35568.53815582057</v>
      </c>
      <c r="N52">
        <f>I52/VLOOKUP(I$3,POPdata!$A$4:$BI$268,MATCH(Top5Analysis!$A52,POPdata!$A$4:$BI$4,0),FALSE)</f>
        <v>2695.3662227178797</v>
      </c>
      <c r="O52">
        <f>J52/VLOOKUP(J$3,POPdata!$A$4:$BI$268,MATCH(Top5Analysis!$A52,POPdata!$A$4:$BI$4,0),FALSE)</f>
        <v>35275.228431266696</v>
      </c>
      <c r="P52">
        <f>K52/VLOOKUP(K$3,POPdata!$A$4:$BI$268,MATCH(Top5Analysis!$A52,POPdata!$A$4:$BI$4,0),FALSE)</f>
        <v>1018.1663730012654</v>
      </c>
      <c r="Q52">
        <f t="shared" si="60"/>
        <v>91744.672999999486</v>
      </c>
      <c r="R52">
        <f t="shared" si="61"/>
        <v>-68356.547000000253</v>
      </c>
      <c r="S52">
        <f t="shared" si="62"/>
        <v>501506.25399999972</v>
      </c>
      <c r="T52">
        <f t="shared" si="63"/>
        <v>20733.21800000011</v>
      </c>
      <c r="U52">
        <f t="shared" si="64"/>
        <v>103889.777</v>
      </c>
      <c r="V52">
        <f t="shared" si="65"/>
        <v>621747000000</v>
      </c>
      <c r="W52">
        <f t="shared" si="66"/>
        <v>2392571661815.666</v>
      </c>
      <c r="X52">
        <f t="shared" si="67"/>
        <v>800050625229.97412</v>
      </c>
      <c r="Y52">
        <f t="shared" si="68"/>
        <v>-15112710539.831055</v>
      </c>
      <c r="Z52">
        <f t="shared" si="69"/>
        <v>280795238680.52136</v>
      </c>
      <c r="AA52">
        <f t="shared" si="34"/>
        <v>1624.4705440288599</v>
      </c>
      <c r="AB52">
        <f t="shared" si="35"/>
        <v>4665.8368152640578</v>
      </c>
      <c r="AC52">
        <f t="shared" si="36"/>
        <v>596.13654720066506</v>
      </c>
      <c r="AD52">
        <f t="shared" si="37"/>
        <v>-158.7605324763208</v>
      </c>
      <c r="AE52">
        <f t="shared" si="38"/>
        <v>226.1404032419025</v>
      </c>
      <c r="AF52" s="2">
        <f t="shared" si="70"/>
        <v>1.6103224377986398E-2</v>
      </c>
      <c r="AG52" s="2">
        <f t="shared" si="71"/>
        <v>-1.6787931349689943E-2</v>
      </c>
      <c r="AH52" s="2">
        <f t="shared" si="72"/>
        <v>7.6808678647207515E-2</v>
      </c>
      <c r="AI52" s="2">
        <f t="shared" si="73"/>
        <v>1.6835798851806947E-2</v>
      </c>
      <c r="AJ52" s="2">
        <f t="shared" si="74"/>
        <v>7.9687337389284074E-2</v>
      </c>
      <c r="AK52" s="2">
        <f t="shared" si="75"/>
        <v>4.4872403703032242E-2</v>
      </c>
      <c r="AL52" s="2">
        <f t="shared" si="76"/>
        <v>0.15547554836340133</v>
      </c>
      <c r="AM52" s="2">
        <f t="shared" si="77"/>
        <v>0.29070211723141909</v>
      </c>
      <c r="AN52" s="2">
        <f t="shared" si="78"/>
        <v>-3.3358614060951179E-3</v>
      </c>
      <c r="AO52" s="2">
        <f t="shared" si="79"/>
        <v>0.30510724257335398</v>
      </c>
      <c r="AP52" s="2">
        <f t="shared" si="40"/>
        <v>3.4982195148656178E-2</v>
      </c>
      <c r="AQ52" s="2">
        <f t="shared" si="41"/>
        <v>0.15098475579352161</v>
      </c>
      <c r="AR52" s="2">
        <f t="shared" si="42"/>
        <v>0.28397871569426397</v>
      </c>
      <c r="AS52" s="2">
        <f t="shared" si="43"/>
        <v>-4.480458935593414E-3</v>
      </c>
      <c r="AT52" s="2">
        <f t="shared" si="44"/>
        <v>0.28552144989716632</v>
      </c>
      <c r="AU52" s="3">
        <f t="shared" si="45"/>
        <v>91744.672999999486</v>
      </c>
      <c r="AV52" s="3" t="e">
        <f t="shared" si="46"/>
        <v>#N/A</v>
      </c>
      <c r="AW52" s="3">
        <f t="shared" si="47"/>
        <v>501506.25399999972</v>
      </c>
      <c r="AX52" s="3">
        <f t="shared" si="48"/>
        <v>20733.21800000011</v>
      </c>
      <c r="AY52" s="3">
        <f t="shared" si="49"/>
        <v>103889.777</v>
      </c>
      <c r="AZ52" s="3" t="e">
        <f t="shared" si="50"/>
        <v>#N/A</v>
      </c>
      <c r="BA52" s="3">
        <f t="shared" si="51"/>
        <v>-68356.547000000253</v>
      </c>
      <c r="BB52" s="3" t="e">
        <f t="shared" si="52"/>
        <v>#N/A</v>
      </c>
      <c r="BC52" s="3" t="e">
        <f t="shared" si="53"/>
        <v>#N/A</v>
      </c>
      <c r="BD52" s="3" t="e">
        <f t="shared" si="54"/>
        <v>#N/A</v>
      </c>
      <c r="BF52">
        <f t="shared" si="55"/>
        <v>0.38143015366561805</v>
      </c>
      <c r="BG52">
        <f t="shared" si="56"/>
        <v>0.20479887970371705</v>
      </c>
      <c r="BH52">
        <f t="shared" si="57"/>
        <v>1.6426126189599222</v>
      </c>
      <c r="BI52">
        <f t="shared" si="58"/>
        <v>0.24020596590424584</v>
      </c>
      <c r="BJ52">
        <f t="shared" si="59"/>
        <v>1.3213496130406446</v>
      </c>
      <c r="BK52" s="8">
        <f t="shared" si="29"/>
        <v>-4.6091312772268085E-2</v>
      </c>
      <c r="BL52" s="8">
        <f t="shared" si="30"/>
        <v>-9.0377779400643635E-2</v>
      </c>
      <c r="BM52" s="8">
        <f t="shared" si="31"/>
        <v>-0.17009984630683453</v>
      </c>
      <c r="BN52" s="8">
        <f t="shared" si="32"/>
        <v>-0.13386981639231282</v>
      </c>
      <c r="BO52" s="8">
        <f t="shared" si="33"/>
        <v>0.12750806719500934</v>
      </c>
    </row>
    <row r="53" spans="1:67" x14ac:dyDescent="0.3">
      <c r="A53" t="s">
        <v>52</v>
      </c>
      <c r="B53">
        <v>5614110.9939999999</v>
      </c>
      <c r="C53">
        <v>3915303.571</v>
      </c>
      <c r="D53">
        <v>7553070.2470000004</v>
      </c>
      <c r="E53">
        <v>1210135.669</v>
      </c>
      <c r="F53">
        <v>1568379.567</v>
      </c>
      <c r="G53">
        <f>VLOOKUP(G$3,GDPdata!$A$1:$BG$265,MATCH(Top5Analysis!$A53,GDPdata!$A$1:$BG$1,0),FALSE)</f>
        <v>14718582000000</v>
      </c>
      <c r="H53">
        <f>VLOOKUP(H$3,GDPdata!$A$1:$BG$265,MATCH(Top5Analysis!$A53,GDPdata!$A$1:$BG$1,0),FALSE)</f>
        <v>19117797795887.738</v>
      </c>
      <c r="I53">
        <f>VLOOKUP(I$3,GDPdata!$A$1:$BG$265,MATCH(Top5Analysis!$A53,GDPdata!$A$1:$BG$1,0),FALSE)</f>
        <v>4598205419718.7969</v>
      </c>
      <c r="J53">
        <f>VLOOKUP(J$3,GDPdata!$A$1:$BG$265,MATCH(Top5Analysis!$A53,GDPdata!$A$1:$BG$1,0),FALSE)</f>
        <v>5037908465114.4795</v>
      </c>
      <c r="K53">
        <f>VLOOKUP(K$3,GDPdata!$A$1:$BG$265,MATCH(Top5Analysis!$A53,GDPdata!$A$1:$BG$1,0),FALSE)</f>
        <v>1186952757636.1101</v>
      </c>
      <c r="L53">
        <f>G53/VLOOKUP(G$3,POPdata!$A$4:$BI$268,MATCH(Top5Analysis!$A53,POPdata!$A$4:$BI$4,0),FALSE)</f>
        <v>48401.427340389913</v>
      </c>
      <c r="M53">
        <f>H53/VLOOKUP(H$3,POPdata!$A$4:$BI$268,MATCH(Top5Analysis!$A53,POPdata!$A$4:$BI$4,0),FALSE)</f>
        <v>38097.797534396654</v>
      </c>
      <c r="N53">
        <f>I53/VLOOKUP(I$3,POPdata!$A$4:$BI$268,MATCH(Top5Analysis!$A53,POPdata!$A$4:$BI$4,0),FALSE)</f>
        <v>3471.2475472623414</v>
      </c>
      <c r="O53">
        <f>J53/VLOOKUP(J$3,POPdata!$A$4:$BI$268,MATCH(Top5Analysis!$A53,POPdata!$A$4:$BI$4,0),FALSE)</f>
        <v>39339.297573182572</v>
      </c>
      <c r="P53">
        <f>K53/VLOOKUP(K$3,POPdata!$A$4:$BI$268,MATCH(Top5Analysis!$A53,POPdata!$A$4:$BI$4,0),FALSE)</f>
        <v>991.48463040517606</v>
      </c>
      <c r="Q53">
        <f t="shared" si="60"/>
        <v>-174919.56699999981</v>
      </c>
      <c r="R53">
        <f t="shared" si="61"/>
        <v>-88107.009000000078</v>
      </c>
      <c r="S53">
        <f t="shared" si="62"/>
        <v>522272.47500000056</v>
      </c>
      <c r="T53">
        <f t="shared" si="63"/>
        <v>-42093.493000000017</v>
      </c>
      <c r="U53">
        <f t="shared" si="64"/>
        <v>160772.28099999996</v>
      </c>
      <c r="V53">
        <f t="shared" si="65"/>
        <v>240947000000</v>
      </c>
      <c r="W53">
        <f t="shared" si="66"/>
        <v>1336493391201.2773</v>
      </c>
      <c r="X53">
        <f t="shared" si="67"/>
        <v>1046022705292.2441</v>
      </c>
      <c r="Y53">
        <f t="shared" si="68"/>
        <v>522643950683.91113</v>
      </c>
      <c r="Z53">
        <f t="shared" si="69"/>
        <v>-14159010774.158691</v>
      </c>
      <c r="AA53">
        <f t="shared" si="34"/>
        <v>339.88967905457685</v>
      </c>
      <c r="AB53">
        <f t="shared" si="35"/>
        <v>2529.2593785760837</v>
      </c>
      <c r="AC53">
        <f t="shared" si="36"/>
        <v>775.88132454446168</v>
      </c>
      <c r="AD53">
        <f t="shared" si="37"/>
        <v>4064.0691419158757</v>
      </c>
      <c r="AE53">
        <f t="shared" si="38"/>
        <v>-26.681742596089293</v>
      </c>
      <c r="AF53" s="2">
        <f t="shared" si="70"/>
        <v>-3.0215692447438752E-2</v>
      </c>
      <c r="AG53" s="2">
        <f t="shared" si="71"/>
        <v>-2.2007987249711487E-2</v>
      </c>
      <c r="AH53" s="2">
        <f t="shared" si="72"/>
        <v>7.4283529684204458E-2</v>
      </c>
      <c r="AI53" s="2">
        <f t="shared" si="73"/>
        <v>-3.3614848046479226E-2</v>
      </c>
      <c r="AJ53" s="2">
        <f t="shared" si="74"/>
        <v>0.11421671555627338</v>
      </c>
      <c r="AK53" s="2">
        <f t="shared" si="75"/>
        <v>1.664270441960997E-2</v>
      </c>
      <c r="AL53" s="2">
        <f t="shared" si="76"/>
        <v>7.5162842994186047E-2</v>
      </c>
      <c r="AM53" s="2">
        <f t="shared" si="77"/>
        <v>0.2944732265724988</v>
      </c>
      <c r="AN53" s="2">
        <f t="shared" si="78"/>
        <v>0.11575046135471492</v>
      </c>
      <c r="AO53" s="2">
        <f t="shared" si="79"/>
        <v>-1.1788254137996539E-2</v>
      </c>
      <c r="AP53" s="2">
        <f t="shared" si="40"/>
        <v>7.0719684719536581E-3</v>
      </c>
      <c r="AQ53" s="2">
        <f t="shared" si="41"/>
        <v>7.1109455426471777E-2</v>
      </c>
      <c r="AR53" s="2">
        <f t="shared" si="42"/>
        <v>0.28785747851440374</v>
      </c>
      <c r="AS53" s="2">
        <f t="shared" si="43"/>
        <v>0.11521028559275411</v>
      </c>
      <c r="AT53" s="2">
        <f t="shared" si="44"/>
        <v>-2.6205680430634429E-2</v>
      </c>
      <c r="AU53" s="3" t="e">
        <f t="shared" si="45"/>
        <v>#N/A</v>
      </c>
      <c r="AV53" s="3" t="e">
        <f t="shared" si="46"/>
        <v>#N/A</v>
      </c>
      <c r="AW53" s="3">
        <f t="shared" si="47"/>
        <v>522272.47500000056</v>
      </c>
      <c r="AX53" s="3" t="e">
        <f t="shared" si="48"/>
        <v>#N/A</v>
      </c>
      <c r="AY53" s="3">
        <f t="shared" si="49"/>
        <v>160772.28099999996</v>
      </c>
      <c r="AZ53" s="3">
        <f t="shared" si="50"/>
        <v>-174919.56699999981</v>
      </c>
      <c r="BA53" s="3">
        <f t="shared" si="51"/>
        <v>-88107.009000000078</v>
      </c>
      <c r="BB53" s="3" t="e">
        <f t="shared" si="52"/>
        <v>#N/A</v>
      </c>
      <c r="BC53" s="3">
        <f t="shared" si="53"/>
        <v>-42093.493000000017</v>
      </c>
      <c r="BD53" s="3" t="e">
        <f t="shared" si="54"/>
        <v>#N/A</v>
      </c>
      <c r="BF53">
        <f t="shared" si="55"/>
        <v>0.36504617061172967</v>
      </c>
      <c r="BG53">
        <f t="shared" si="56"/>
        <v>0.21085366700622571</v>
      </c>
      <c r="BH53">
        <f t="shared" si="57"/>
        <v>1.5657692630859452</v>
      </c>
      <c r="BI53">
        <f t="shared" si="58"/>
        <v>0.21100916233120587</v>
      </c>
      <c r="BJ53">
        <f t="shared" si="59"/>
        <v>1.3132357376071488</v>
      </c>
      <c r="BK53" s="8">
        <f t="shared" si="29"/>
        <v>-4.2954084506521356E-2</v>
      </c>
      <c r="BL53" s="8">
        <f t="shared" si="30"/>
        <v>2.9564552849449841E-2</v>
      </c>
      <c r="BM53" s="8">
        <f t="shared" si="31"/>
        <v>-4.6781179559324836E-2</v>
      </c>
      <c r="BN53" s="8">
        <f t="shared" si="32"/>
        <v>-0.12154903589979441</v>
      </c>
      <c r="BO53" s="8">
        <f t="shared" si="33"/>
        <v>-6.1405969725335284E-3</v>
      </c>
    </row>
    <row r="54" spans="1:67" x14ac:dyDescent="0.3">
      <c r="A54" t="s">
        <v>53</v>
      </c>
      <c r="B54">
        <v>5263505.4570000004</v>
      </c>
      <c r="C54">
        <v>3601566.0520000001</v>
      </c>
      <c r="D54">
        <v>8001008.9649999999</v>
      </c>
      <c r="E54">
        <v>1103869.676</v>
      </c>
      <c r="F54">
        <v>1738645.7109999999</v>
      </c>
      <c r="G54">
        <f>VLOOKUP(G$3,GDPdata!$A$1:$BG$265,MATCH(Top5Analysis!$A54,GDPdata!$A$1:$BG$1,0),FALSE)</f>
        <v>14418739000000</v>
      </c>
      <c r="H54">
        <f>VLOOKUP(H$3,GDPdata!$A$1:$BG$265,MATCH(Top5Analysis!$A54,GDPdata!$A$1:$BG$1,0),FALSE)</f>
        <v>17080879375427.984</v>
      </c>
      <c r="I54">
        <f>VLOOKUP(I$3,GDPdata!$A$1:$BG$265,MATCH(Top5Analysis!$A54,GDPdata!$A$1:$BG$1,0),FALSE)</f>
        <v>5109954035775.9756</v>
      </c>
      <c r="J54">
        <f>VLOOKUP(J$3,GDPdata!$A$1:$BG$265,MATCH(Top5Analysis!$A54,GDPdata!$A$1:$BG$1,0),FALSE)</f>
        <v>5231382674593.7002</v>
      </c>
      <c r="K54">
        <f>VLOOKUP(K$3,GDPdata!$A$1:$BG$265,MATCH(Top5Analysis!$A54,GDPdata!$A$1:$BG$1,0),FALSE)</f>
        <v>1323940295874.0613</v>
      </c>
      <c r="L54">
        <f>G54/VLOOKUP(G$3,POPdata!$A$4:$BI$268,MATCH(Top5Analysis!$A54,POPdata!$A$4:$BI$4,0),FALSE)</f>
        <v>47001.555349681752</v>
      </c>
      <c r="M54">
        <f>H54/VLOOKUP(H$3,POPdata!$A$4:$BI$268,MATCH(Top5Analysis!$A54,POPdata!$A$4:$BI$4,0),FALSE)</f>
        <v>33936.558194112033</v>
      </c>
      <c r="N54">
        <f>I54/VLOOKUP(I$3,POPdata!$A$4:$BI$268,MATCH(Top5Analysis!$A54,POPdata!$A$4:$BI$4,0),FALSE)</f>
        <v>3838.4342921562848</v>
      </c>
      <c r="O54">
        <f>J54/VLOOKUP(J$3,POPdata!$A$4:$BI$268,MATCH(Top5Analysis!$A54,POPdata!$A$4:$BI$4,0),FALSE)</f>
        <v>40855.175635459636</v>
      </c>
      <c r="P54">
        <f>K54/VLOOKUP(K$3,POPdata!$A$4:$BI$268,MATCH(Top5Analysis!$A54,POPdata!$A$4:$BI$4,0),FALSE)</f>
        <v>1090.3177645434016</v>
      </c>
      <c r="Q54">
        <f t="shared" si="60"/>
        <v>-350605.53699999955</v>
      </c>
      <c r="R54">
        <f t="shared" si="61"/>
        <v>-313737.51899999985</v>
      </c>
      <c r="S54">
        <f t="shared" si="62"/>
        <v>447938.71799999941</v>
      </c>
      <c r="T54">
        <f t="shared" si="63"/>
        <v>-106265.99300000002</v>
      </c>
      <c r="U54">
        <f t="shared" si="64"/>
        <v>170266.14399999985</v>
      </c>
      <c r="V54">
        <f t="shared" si="65"/>
        <v>-299843000000</v>
      </c>
      <c r="W54">
        <f t="shared" si="66"/>
        <v>-2036918420459.7539</v>
      </c>
      <c r="X54">
        <f t="shared" si="67"/>
        <v>511748616057.17871</v>
      </c>
      <c r="Y54">
        <f t="shared" si="68"/>
        <v>193474209479.2207</v>
      </c>
      <c r="Z54">
        <f t="shared" si="69"/>
        <v>136987538237.95117</v>
      </c>
      <c r="AA54">
        <f t="shared" si="34"/>
        <v>-1399.8719907081613</v>
      </c>
      <c r="AB54">
        <f t="shared" si="35"/>
        <v>-4161.239340284621</v>
      </c>
      <c r="AC54">
        <f t="shared" si="36"/>
        <v>367.18674489394334</v>
      </c>
      <c r="AD54">
        <f t="shared" si="37"/>
        <v>1515.8780622770646</v>
      </c>
      <c r="AE54">
        <f t="shared" si="38"/>
        <v>98.833134138225546</v>
      </c>
      <c r="AF54" s="2">
        <f t="shared" si="70"/>
        <v>-6.245076689340559E-2</v>
      </c>
      <c r="AG54" s="2">
        <f t="shared" si="71"/>
        <v>-8.0131083914872211E-2</v>
      </c>
      <c r="AH54" s="2">
        <f t="shared" si="72"/>
        <v>5.930551462538243E-2</v>
      </c>
      <c r="AI54" s="2">
        <f t="shared" si="73"/>
        <v>-8.7813288809025281E-2</v>
      </c>
      <c r="AJ54" s="2">
        <f t="shared" si="74"/>
        <v>0.1085618223946167</v>
      </c>
      <c r="AK54" s="2">
        <f t="shared" si="75"/>
        <v>-2.0371731461631289E-2</v>
      </c>
      <c r="AL54" s="2">
        <f t="shared" si="76"/>
        <v>-0.10654566191184936</v>
      </c>
      <c r="AM54" s="2">
        <f t="shared" si="77"/>
        <v>0.11129311749810314</v>
      </c>
      <c r="AN54" s="2">
        <f t="shared" si="78"/>
        <v>3.8403677005835447E-2</v>
      </c>
      <c r="AO54" s="2">
        <f t="shared" si="79"/>
        <v>0.11541111249513446</v>
      </c>
      <c r="AP54" s="2">
        <f t="shared" si="40"/>
        <v>-2.8922122086676549E-2</v>
      </c>
      <c r="AQ54" s="2">
        <f t="shared" si="41"/>
        <v>-0.10922519435743339</v>
      </c>
      <c r="AR54" s="2">
        <f t="shared" si="42"/>
        <v>0.10577947550399609</v>
      </c>
      <c r="AS54" s="2">
        <f t="shared" si="43"/>
        <v>3.8533429821848979E-2</v>
      </c>
      <c r="AT54" s="2">
        <f t="shared" si="44"/>
        <v>9.9681962894207249E-2</v>
      </c>
      <c r="AU54" s="3" t="e">
        <f t="shared" si="45"/>
        <v>#N/A</v>
      </c>
      <c r="AV54" s="3" t="e">
        <f t="shared" si="46"/>
        <v>#N/A</v>
      </c>
      <c r="AW54" s="3">
        <f t="shared" si="47"/>
        <v>447938.71799999941</v>
      </c>
      <c r="AX54" s="3" t="e">
        <f t="shared" si="48"/>
        <v>#N/A</v>
      </c>
      <c r="AY54" s="3">
        <f t="shared" si="49"/>
        <v>170266.14399999985</v>
      </c>
      <c r="AZ54" s="3">
        <f t="shared" si="50"/>
        <v>-350605.53699999955</v>
      </c>
      <c r="BA54" s="3">
        <f t="shared" si="51"/>
        <v>-313737.51899999985</v>
      </c>
      <c r="BB54" s="3" t="e">
        <f t="shared" si="52"/>
        <v>#N/A</v>
      </c>
      <c r="BC54" s="3">
        <f t="shared" si="53"/>
        <v>-106265.99300000002</v>
      </c>
      <c r="BD54" s="3" t="e">
        <f t="shared" si="54"/>
        <v>#N/A</v>
      </c>
      <c r="BF54">
        <f t="shared" si="55"/>
        <v>0.36055854031161483</v>
      </c>
      <c r="BG54">
        <f t="shared" si="56"/>
        <v>0.21850671837919358</v>
      </c>
      <c r="BH54">
        <f t="shared" si="57"/>
        <v>1.4385488529157497</v>
      </c>
      <c r="BI54">
        <f t="shared" si="58"/>
        <v>0.20554467860287615</v>
      </c>
      <c r="BJ54">
        <f t="shared" si="59"/>
        <v>1.0380739254101246</v>
      </c>
      <c r="BK54" s="8">
        <f t="shared" si="29"/>
        <v>-1.2293322492863442E-2</v>
      </c>
      <c r="BL54" s="8">
        <f t="shared" si="30"/>
        <v>3.62955573959352E-2</v>
      </c>
      <c r="BM54" s="8">
        <f t="shared" si="31"/>
        <v>-8.1251058613488913E-2</v>
      </c>
      <c r="BN54" s="8">
        <f t="shared" si="32"/>
        <v>-2.5896902617681197E-2</v>
      </c>
      <c r="BO54" s="8">
        <f t="shared" si="33"/>
        <v>-0.20952964065568117</v>
      </c>
    </row>
    <row r="55" spans="1:67" x14ac:dyDescent="0.3">
      <c r="A55" t="s">
        <v>54</v>
      </c>
      <c r="B55">
        <v>5395532.125</v>
      </c>
      <c r="C55">
        <v>3709775.5549999997</v>
      </c>
      <c r="D55">
        <v>8776040.4159999993</v>
      </c>
      <c r="E55">
        <v>1171624.835</v>
      </c>
      <c r="F55">
        <v>1719690.9879999999</v>
      </c>
      <c r="G55">
        <f>VLOOKUP(G$3,GDPdata!$A$1:$BG$265,MATCH(Top5Analysis!$A55,GDPdata!$A$1:$BG$1,0),FALSE)</f>
        <v>14964372000000</v>
      </c>
      <c r="H55">
        <f>VLOOKUP(H$3,GDPdata!$A$1:$BG$265,MATCH(Top5Analysis!$A55,GDPdata!$A$1:$BG$1,0),FALSE)</f>
        <v>16977855795546.32</v>
      </c>
      <c r="I55">
        <f>VLOOKUP(I$3,GDPdata!$A$1:$BG$265,MATCH(Top5Analysis!$A55,GDPdata!$A$1:$BG$1,0),FALSE)</f>
        <v>6100620356557.3164</v>
      </c>
      <c r="J55">
        <f>VLOOKUP(J$3,GDPdata!$A$1:$BG$265,MATCH(Top5Analysis!$A55,GDPdata!$A$1:$BG$1,0),FALSE)</f>
        <v>5700098114744.4102</v>
      </c>
      <c r="K55">
        <f>VLOOKUP(K$3,GDPdata!$A$1:$BG$265,MATCH(Top5Analysis!$A55,GDPdata!$A$1:$BG$1,0),FALSE)</f>
        <v>1656617073124.7109</v>
      </c>
      <c r="L55">
        <f>G55/VLOOKUP(G$3,POPdata!$A$4:$BI$268,MATCH(Top5Analysis!$A55,POPdata!$A$4:$BI$4,0),FALSE)</f>
        <v>48373.878815577889</v>
      </c>
      <c r="M55">
        <f>H55/VLOOKUP(H$3,POPdata!$A$4:$BI$268,MATCH(Top5Analysis!$A55,POPdata!$A$4:$BI$4,0),FALSE)</f>
        <v>33658.097871293023</v>
      </c>
      <c r="N55">
        <f>I55/VLOOKUP(I$3,POPdata!$A$4:$BI$268,MATCH(Top5Analysis!$A55,POPdata!$A$4:$BI$4,0),FALSE)</f>
        <v>4560.5124871009048</v>
      </c>
      <c r="O55">
        <f>J55/VLOOKUP(J$3,POPdata!$A$4:$BI$268,MATCH(Top5Analysis!$A55,POPdata!$A$4:$BI$4,0),FALSE)</f>
        <v>44507.676385917155</v>
      </c>
      <c r="P55">
        <f>K55/VLOOKUP(K$3,POPdata!$A$4:$BI$268,MATCH(Top5Analysis!$A55,POPdata!$A$4:$BI$4,0),FALSE)</f>
        <v>1345.7701532092601</v>
      </c>
      <c r="Q55">
        <f t="shared" si="60"/>
        <v>132026.6679999996</v>
      </c>
      <c r="R55">
        <f t="shared" si="61"/>
        <v>108209.50299999956</v>
      </c>
      <c r="S55">
        <f t="shared" si="62"/>
        <v>775031.45099999942</v>
      </c>
      <c r="T55">
        <f t="shared" si="63"/>
        <v>67755.158999999985</v>
      </c>
      <c r="U55">
        <f t="shared" si="64"/>
        <v>-18954.722999999998</v>
      </c>
      <c r="V55">
        <f t="shared" si="65"/>
        <v>545633000000</v>
      </c>
      <c r="W55">
        <f t="shared" si="66"/>
        <v>-103023579881.66406</v>
      </c>
      <c r="X55">
        <f t="shared" si="67"/>
        <v>990666320781.34082</v>
      </c>
      <c r="Y55">
        <f t="shared" si="68"/>
        <v>468715440150.70996</v>
      </c>
      <c r="Z55">
        <f t="shared" si="69"/>
        <v>332676777250.64966</v>
      </c>
      <c r="AA55">
        <f t="shared" si="34"/>
        <v>1372.3234658961373</v>
      </c>
      <c r="AB55">
        <f t="shared" si="35"/>
        <v>-278.46032281900989</v>
      </c>
      <c r="AC55">
        <f t="shared" si="36"/>
        <v>722.07819494462001</v>
      </c>
      <c r="AD55">
        <f t="shared" si="37"/>
        <v>3652.5007504575187</v>
      </c>
      <c r="AE55">
        <f t="shared" si="38"/>
        <v>255.45238866585851</v>
      </c>
      <c r="AF55" s="2">
        <f t="shared" si="70"/>
        <v>2.5083410491085503E-2</v>
      </c>
      <c r="AG55" s="2">
        <f t="shared" si="71"/>
        <v>3.0045125214324283E-2</v>
      </c>
      <c r="AH55" s="2">
        <f t="shared" si="72"/>
        <v>9.6866714484427463E-2</v>
      </c>
      <c r="AI55" s="2">
        <f t="shared" si="73"/>
        <v>6.137967232284039E-2</v>
      </c>
      <c r="AJ55" s="2">
        <f t="shared" si="74"/>
        <v>-1.0902004289935523E-2</v>
      </c>
      <c r="AK55" s="2">
        <f t="shared" si="75"/>
        <v>3.7841936108282424E-2</v>
      </c>
      <c r="AL55" s="2">
        <f t="shared" si="76"/>
        <v>-6.0315149833486056E-3</v>
      </c>
      <c r="AM55" s="2">
        <f t="shared" si="77"/>
        <v>0.1938699083877185</v>
      </c>
      <c r="AN55" s="2">
        <f t="shared" si="78"/>
        <v>8.959685599507651E-2</v>
      </c>
      <c r="AO55" s="2">
        <f t="shared" si="79"/>
        <v>0.25127777913203969</v>
      </c>
      <c r="AP55" s="2">
        <f t="shared" si="40"/>
        <v>2.9197405398317937E-2</v>
      </c>
      <c r="AQ55" s="2">
        <f t="shared" si="41"/>
        <v>-8.2053200924577709E-3</v>
      </c>
      <c r="AR55" s="2">
        <f t="shared" si="42"/>
        <v>0.18811789911844087</v>
      </c>
      <c r="AS55" s="2">
        <f t="shared" si="43"/>
        <v>8.9401176072472582E-2</v>
      </c>
      <c r="AT55" s="2">
        <f t="shared" si="44"/>
        <v>0.23429168722462823</v>
      </c>
      <c r="AU55" s="3">
        <f t="shared" si="45"/>
        <v>132026.6679999996</v>
      </c>
      <c r="AV55" s="3">
        <f t="shared" si="46"/>
        <v>108209.50299999956</v>
      </c>
      <c r="AW55" s="3">
        <f t="shared" si="47"/>
        <v>775031.45099999942</v>
      </c>
      <c r="AX55" s="3">
        <f t="shared" si="48"/>
        <v>67755.158999999985</v>
      </c>
      <c r="AY55" s="3" t="e">
        <f t="shared" si="49"/>
        <v>#N/A</v>
      </c>
      <c r="AZ55" s="3" t="e">
        <f t="shared" si="50"/>
        <v>#N/A</v>
      </c>
      <c r="BA55" s="3" t="e">
        <f t="shared" si="51"/>
        <v>#N/A</v>
      </c>
      <c r="BB55" s="3" t="e">
        <f t="shared" si="52"/>
        <v>#N/A</v>
      </c>
      <c r="BC55" s="3" t="e">
        <f t="shared" si="53"/>
        <v>#N/A</v>
      </c>
      <c r="BD55" s="3">
        <f t="shared" si="54"/>
        <v>-18954.722999999998</v>
      </c>
      <c r="BF55">
        <f t="shared" si="55"/>
        <v>0.34087548187818395</v>
      </c>
      <c r="BG55">
        <f t="shared" si="56"/>
        <v>0.194546631668259</v>
      </c>
      <c r="BH55">
        <f t="shared" si="57"/>
        <v>1.2853705178857331</v>
      </c>
      <c r="BI55">
        <f t="shared" si="58"/>
        <v>0.19343604040882048</v>
      </c>
      <c r="BJ55">
        <f t="shared" si="59"/>
        <v>1.0102720671237124</v>
      </c>
      <c r="BK55" s="8">
        <f t="shared" si="29"/>
        <v>-5.4590465161134943E-2</v>
      </c>
      <c r="BL55" s="8">
        <f t="shared" si="30"/>
        <v>-0.10965377581367806</v>
      </c>
      <c r="BM55" s="8">
        <f t="shared" si="31"/>
        <v>-0.10648114919388679</v>
      </c>
      <c r="BN55" s="8">
        <f t="shared" si="32"/>
        <v>-5.8910005728974542E-2</v>
      </c>
      <c r="BO55" s="8">
        <f t="shared" si="33"/>
        <v>-2.6782156459067313E-2</v>
      </c>
    </row>
    <row r="56" spans="1:67" x14ac:dyDescent="0.3">
      <c r="A56" t="s">
        <v>55</v>
      </c>
      <c r="B56">
        <v>5289680.5029999996</v>
      </c>
      <c r="C56">
        <v>3568090.0089999996</v>
      </c>
      <c r="D56">
        <v>9733538.1199999992</v>
      </c>
      <c r="E56">
        <v>1191074.6029999999</v>
      </c>
      <c r="F56">
        <v>1841776.419</v>
      </c>
      <c r="G56">
        <f>VLOOKUP(G$3,GDPdata!$A$1:$BG$265,MATCH(Top5Analysis!$A56,GDPdata!$A$1:$BG$1,0),FALSE)</f>
        <v>15517926000000</v>
      </c>
      <c r="H56">
        <f>VLOOKUP(H$3,GDPdata!$A$1:$BG$265,MATCH(Top5Analysis!$A56,GDPdata!$A$1:$BG$1,0),FALSE)</f>
        <v>18340538607136.145</v>
      </c>
      <c r="I56">
        <f>VLOOKUP(I$3,GDPdata!$A$1:$BG$265,MATCH(Top5Analysis!$A56,GDPdata!$A$1:$BG$1,0),FALSE)</f>
        <v>7572554360442.6221</v>
      </c>
      <c r="J56">
        <f>VLOOKUP(J$3,GDPdata!$A$1:$BG$265,MATCH(Top5Analysis!$A56,GDPdata!$A$1:$BG$1,0),FALSE)</f>
        <v>6157459594823.7168</v>
      </c>
      <c r="K56">
        <f>VLOOKUP(K$3,GDPdata!$A$1:$BG$265,MATCH(Top5Analysis!$A56,GDPdata!$A$1:$BG$1,0),FALSE)</f>
        <v>1823049927772.0461</v>
      </c>
      <c r="L56">
        <f>G56/VLOOKUP(G$3,POPdata!$A$4:$BI$268,MATCH(Top5Analysis!$A56,POPdata!$A$4:$BI$4,0),FALSE)</f>
        <v>49790.66547823052</v>
      </c>
      <c r="M56">
        <f>H56/VLOOKUP(H$3,POPdata!$A$4:$BI$268,MATCH(Top5Analysis!$A56,POPdata!$A$4:$BI$4,0),FALSE)</f>
        <v>36389.085226604038</v>
      </c>
      <c r="N56">
        <f>I56/VLOOKUP(I$3,POPdata!$A$4:$BI$268,MATCH(Top5Analysis!$A56,POPdata!$A$4:$BI$4,0),FALSE)</f>
        <v>5633.7961063607108</v>
      </c>
      <c r="O56">
        <f>J56/VLOOKUP(J$3,POPdata!$A$4:$BI$268,MATCH(Top5Analysis!$A56,POPdata!$A$4:$BI$4,0),FALSE)</f>
        <v>48167.997268496532</v>
      </c>
      <c r="P56">
        <f>K56/VLOOKUP(K$3,POPdata!$A$4:$BI$268,MATCH(Top5Analysis!$A56,POPdata!$A$4:$BI$4,0),FALSE)</f>
        <v>1461.6719573389153</v>
      </c>
      <c r="Q56">
        <f t="shared" si="60"/>
        <v>-105851.62200000044</v>
      </c>
      <c r="R56">
        <f t="shared" si="61"/>
        <v>-141685.54600000009</v>
      </c>
      <c r="S56">
        <f t="shared" si="62"/>
        <v>957497.70399999991</v>
      </c>
      <c r="T56">
        <f t="shared" si="63"/>
        <v>19449.767999999924</v>
      </c>
      <c r="U56">
        <f t="shared" si="64"/>
        <v>122085.4310000001</v>
      </c>
      <c r="V56">
        <f t="shared" si="65"/>
        <v>553554000000</v>
      </c>
      <c r="W56">
        <f t="shared" si="66"/>
        <v>1362682811589.8242</v>
      </c>
      <c r="X56">
        <f t="shared" si="67"/>
        <v>1471934003885.3057</v>
      </c>
      <c r="Y56">
        <f t="shared" si="68"/>
        <v>457361480079.30664</v>
      </c>
      <c r="Z56">
        <f t="shared" si="69"/>
        <v>166432854647.33521</v>
      </c>
      <c r="AA56">
        <f t="shared" si="34"/>
        <v>1416.7866626526302</v>
      </c>
      <c r="AB56">
        <f t="shared" si="35"/>
        <v>2730.9873553110156</v>
      </c>
      <c r="AC56">
        <f t="shared" si="36"/>
        <v>1073.2836192598061</v>
      </c>
      <c r="AD56">
        <f t="shared" si="37"/>
        <v>3660.3208825793772</v>
      </c>
      <c r="AE56">
        <f t="shared" si="38"/>
        <v>115.90180412965515</v>
      </c>
      <c r="AF56" s="2">
        <f t="shared" si="70"/>
        <v>-1.9618384164472088E-2</v>
      </c>
      <c r="AG56" s="2">
        <f t="shared" si="71"/>
        <v>-3.8192484666366856E-2</v>
      </c>
      <c r="AH56" s="2">
        <f t="shared" si="72"/>
        <v>0.10910361149366886</v>
      </c>
      <c r="AI56" s="2">
        <f t="shared" si="73"/>
        <v>1.6600679175599691E-2</v>
      </c>
      <c r="AJ56" s="2">
        <f t="shared" si="74"/>
        <v>7.099265615271115E-2</v>
      </c>
      <c r="AK56" s="2">
        <f t="shared" si="75"/>
        <v>3.6991462120829391E-2</v>
      </c>
      <c r="AL56" s="2">
        <f t="shared" si="76"/>
        <v>8.0262362220515915E-2</v>
      </c>
      <c r="AM56" s="2">
        <f t="shared" si="77"/>
        <v>0.24127611912502994</v>
      </c>
      <c r="AN56" s="2">
        <f t="shared" si="78"/>
        <v>8.0237475017535642E-2</v>
      </c>
      <c r="AO56" s="2">
        <f t="shared" si="79"/>
        <v>0.10046549522359417</v>
      </c>
      <c r="AP56" s="2">
        <f t="shared" si="40"/>
        <v>2.9288258401895632E-2</v>
      </c>
      <c r="AQ56" s="2">
        <f t="shared" si="41"/>
        <v>8.113908770941787E-2</v>
      </c>
      <c r="AR56" s="2">
        <f t="shared" si="42"/>
        <v>0.23534276515973035</v>
      </c>
      <c r="AS56" s="2">
        <f t="shared" si="43"/>
        <v>8.2240215167412187E-2</v>
      </c>
      <c r="AT56" s="2">
        <f t="shared" si="44"/>
        <v>8.6123030632878836E-2</v>
      </c>
      <c r="AU56" s="3" t="e">
        <f t="shared" si="45"/>
        <v>#N/A</v>
      </c>
      <c r="AV56" s="3" t="e">
        <f t="shared" si="46"/>
        <v>#N/A</v>
      </c>
      <c r="AW56" s="3">
        <f t="shared" si="47"/>
        <v>957497.70399999991</v>
      </c>
      <c r="AX56" s="3">
        <f t="shared" si="48"/>
        <v>19449.767999999924</v>
      </c>
      <c r="AY56" s="3">
        <f t="shared" si="49"/>
        <v>122085.4310000001</v>
      </c>
      <c r="AZ56" s="3">
        <f t="shared" si="50"/>
        <v>-105851.62200000044</v>
      </c>
      <c r="BA56" s="3">
        <f t="shared" si="51"/>
        <v>-141685.54600000009</v>
      </c>
      <c r="BB56" s="3" t="e">
        <f t="shared" si="52"/>
        <v>#N/A</v>
      </c>
      <c r="BC56" s="3" t="e">
        <f t="shared" si="53"/>
        <v>#N/A</v>
      </c>
      <c r="BD56" s="3" t="e">
        <f t="shared" si="54"/>
        <v>#N/A</v>
      </c>
      <c r="BF56">
        <f t="shared" si="55"/>
        <v>0.31688985169222028</v>
      </c>
      <c r="BG56">
        <f t="shared" si="56"/>
        <v>0.20230508419348645</v>
      </c>
      <c r="BH56">
        <f t="shared" si="57"/>
        <v>1.1714875337622086</v>
      </c>
      <c r="BI56">
        <f t="shared" si="58"/>
        <v>0.1983114985634136</v>
      </c>
      <c r="BJ56">
        <f t="shared" si="59"/>
        <v>1.1044331386054629</v>
      </c>
      <c r="BK56" s="8">
        <f t="shared" si="29"/>
        <v>-7.0364785562768137E-2</v>
      </c>
      <c r="BL56" s="8">
        <f t="shared" si="30"/>
        <v>3.9879654860625703E-2</v>
      </c>
      <c r="BM56" s="8">
        <f t="shared" si="31"/>
        <v>-8.8599343565812561E-2</v>
      </c>
      <c r="BN56" s="8">
        <f t="shared" si="32"/>
        <v>2.5204497281318416E-2</v>
      </c>
      <c r="BO56" s="8">
        <f t="shared" si="33"/>
        <v>9.3203677054866055E-2</v>
      </c>
    </row>
    <row r="57" spans="1:67" x14ac:dyDescent="0.3">
      <c r="A57" t="s">
        <v>56</v>
      </c>
      <c r="B57">
        <v>5119436.3609999996</v>
      </c>
      <c r="C57">
        <v>3494155.9549999996</v>
      </c>
      <c r="D57">
        <v>10028573.938999999</v>
      </c>
      <c r="E57">
        <v>1230168.49</v>
      </c>
      <c r="F57">
        <v>2018503.817</v>
      </c>
      <c r="G57">
        <f>VLOOKUP(G$3,GDPdata!$A$1:$BG$265,MATCH(Top5Analysis!$A57,GDPdata!$A$1:$BG$1,0),FALSE)</f>
        <v>16155255000000</v>
      </c>
      <c r="H57">
        <f>VLOOKUP(H$3,GDPdata!$A$1:$BG$265,MATCH(Top5Analysis!$A57,GDPdata!$A$1:$BG$1,0),FALSE)</f>
        <v>17271715977529.053</v>
      </c>
      <c r="I57">
        <f>VLOOKUP(I$3,GDPdata!$A$1:$BG$265,MATCH(Top5Analysis!$A57,GDPdata!$A$1:$BG$1,0),FALSE)</f>
        <v>8560546868811.6855</v>
      </c>
      <c r="J57">
        <f>VLOOKUP(J$3,GDPdata!$A$1:$BG$265,MATCH(Top5Analysis!$A57,GDPdata!$A$1:$BG$1,0),FALSE)</f>
        <v>6203213121334.1221</v>
      </c>
      <c r="K57">
        <f>VLOOKUP(K$3,GDPdata!$A$1:$BG$265,MATCH(Top5Analysis!$A57,GDPdata!$A$1:$BG$1,0),FALSE)</f>
        <v>1827637859136.2344</v>
      </c>
      <c r="L57">
        <f>G57/VLOOKUP(G$3,POPdata!$A$4:$BI$268,MATCH(Top5Analysis!$A57,POPdata!$A$4:$BI$4,0),FALSE)</f>
        <v>51450.122295058092</v>
      </c>
      <c r="M57">
        <f>H57/VLOOKUP(H$3,POPdata!$A$4:$BI$268,MATCH(Top5Analysis!$A57,POPdata!$A$4:$BI$4,0),FALSE)</f>
        <v>34194.35315621159</v>
      </c>
      <c r="N57">
        <f>I57/VLOOKUP(I$3,POPdata!$A$4:$BI$268,MATCH(Top5Analysis!$A57,POPdata!$A$4:$BI$4,0),FALSE)</f>
        <v>6337.8829926901972</v>
      </c>
      <c r="O57">
        <f>J57/VLOOKUP(J$3,POPdata!$A$4:$BI$268,MATCH(Top5Analysis!$A57,POPdata!$A$4:$BI$4,0),FALSE)</f>
        <v>48603.476649774908</v>
      </c>
      <c r="P57">
        <f>K57/VLOOKUP(K$3,POPdata!$A$4:$BI$268,MATCH(Top5Analysis!$A57,POPdata!$A$4:$BI$4,0),FALSE)</f>
        <v>1446.985409543187</v>
      </c>
      <c r="Q57">
        <f t="shared" si="60"/>
        <v>-170244.14199999999</v>
      </c>
      <c r="R57">
        <f t="shared" si="61"/>
        <v>-73934.054000000004</v>
      </c>
      <c r="S57">
        <f t="shared" si="62"/>
        <v>295035.81900000013</v>
      </c>
      <c r="T57">
        <f t="shared" si="63"/>
        <v>39093.887000000104</v>
      </c>
      <c r="U57">
        <f t="shared" si="64"/>
        <v>176727.39800000004</v>
      </c>
      <c r="V57">
        <f t="shared" si="65"/>
        <v>637329000000</v>
      </c>
      <c r="W57">
        <f t="shared" si="66"/>
        <v>-1068822629607.0918</v>
      </c>
      <c r="X57">
        <f t="shared" si="67"/>
        <v>987992508369.06348</v>
      </c>
      <c r="Y57">
        <f t="shared" si="68"/>
        <v>45753526510.405273</v>
      </c>
      <c r="Z57">
        <f t="shared" si="69"/>
        <v>4587931364.1882324</v>
      </c>
      <c r="AA57">
        <f t="shared" si="34"/>
        <v>1659.4568168275728</v>
      </c>
      <c r="AB57">
        <f t="shared" si="35"/>
        <v>-2194.7320703924488</v>
      </c>
      <c r="AC57">
        <f t="shared" si="36"/>
        <v>704.08688632948633</v>
      </c>
      <c r="AD57">
        <f t="shared" si="37"/>
        <v>435.47938127837551</v>
      </c>
      <c r="AE57">
        <f t="shared" si="38"/>
        <v>-14.686547795728302</v>
      </c>
      <c r="AF57" s="2">
        <f t="shared" si="70"/>
        <v>-3.2184201277080424E-2</v>
      </c>
      <c r="AG57" s="2">
        <f t="shared" si="71"/>
        <v>-2.0720904969749043E-2</v>
      </c>
      <c r="AH57" s="2">
        <f t="shared" si="72"/>
        <v>3.0311261471691876E-2</v>
      </c>
      <c r="AI57" s="2">
        <f t="shared" si="73"/>
        <v>3.2822366375316048E-2</v>
      </c>
      <c r="AJ57" s="2">
        <f t="shared" si="74"/>
        <v>9.5954859763029712E-2</v>
      </c>
      <c r="AK57" s="2">
        <f t="shared" si="75"/>
        <v>4.1070501302815851E-2</v>
      </c>
      <c r="AL57" s="2">
        <f t="shared" si="76"/>
        <v>-5.8276512620584774E-2</v>
      </c>
      <c r="AM57" s="2">
        <f t="shared" si="77"/>
        <v>0.13047017708187367</v>
      </c>
      <c r="AN57" s="2">
        <f t="shared" si="78"/>
        <v>7.4305849361753157E-3</v>
      </c>
      <c r="AO57" s="2">
        <f t="shared" si="79"/>
        <v>2.5166240892783198E-3</v>
      </c>
      <c r="AP57" s="2">
        <f t="shared" si="40"/>
        <v>3.3328673173752231E-2</v>
      </c>
      <c r="AQ57" s="2">
        <f t="shared" si="41"/>
        <v>-6.0312922315174926E-2</v>
      </c>
      <c r="AR57" s="2">
        <f t="shared" si="42"/>
        <v>0.12497557118450787</v>
      </c>
      <c r="AS57" s="2">
        <f t="shared" si="43"/>
        <v>9.0408446681089945E-3</v>
      </c>
      <c r="AT57" s="2">
        <f t="shared" si="44"/>
        <v>-1.0047772841223743E-2</v>
      </c>
      <c r="AU57" s="3" t="e">
        <f t="shared" si="45"/>
        <v>#N/A</v>
      </c>
      <c r="AV57" s="3" t="e">
        <f t="shared" si="46"/>
        <v>#N/A</v>
      </c>
      <c r="AW57" s="3">
        <f t="shared" si="47"/>
        <v>295035.81900000013</v>
      </c>
      <c r="AX57" s="3">
        <f t="shared" si="48"/>
        <v>39093.887000000104</v>
      </c>
      <c r="AY57" s="3">
        <f t="shared" si="49"/>
        <v>176727.39800000004</v>
      </c>
      <c r="AZ57" s="3">
        <f t="shared" si="50"/>
        <v>-170244.14199999999</v>
      </c>
      <c r="BA57" s="3">
        <f t="shared" si="51"/>
        <v>-73934.054000000004</v>
      </c>
      <c r="BB57" s="3" t="e">
        <f t="shared" si="52"/>
        <v>#N/A</v>
      </c>
      <c r="BC57" s="3" t="e">
        <f t="shared" si="53"/>
        <v>#N/A</v>
      </c>
      <c r="BD57" s="3" t="e">
        <f t="shared" si="54"/>
        <v>#N/A</v>
      </c>
      <c r="BF57">
        <f t="shared" si="55"/>
        <v>0.30908880073632611</v>
      </c>
      <c r="BG57">
        <f t="shared" si="56"/>
        <v>0.19005322286812221</v>
      </c>
      <c r="BH57">
        <f t="shared" si="57"/>
        <v>1.0677389079790152</v>
      </c>
      <c r="BI57">
        <f t="shared" si="58"/>
        <v>0.24177354234051301</v>
      </c>
      <c r="BJ57">
        <f t="shared" si="59"/>
        <v>1.0958841231836449</v>
      </c>
      <c r="BK57" s="8">
        <f t="shared" si="29"/>
        <v>-2.4617547435602183E-2</v>
      </c>
      <c r="BL57" s="8">
        <f t="shared" si="30"/>
        <v>-6.0561312011548088E-2</v>
      </c>
      <c r="BM57" s="8">
        <f t="shared" si="31"/>
        <v>-8.8561442433797669E-2</v>
      </c>
      <c r="BN57" s="8">
        <f t="shared" si="32"/>
        <v>0.21916048283605533</v>
      </c>
      <c r="BO57" s="8">
        <f t="shared" si="33"/>
        <v>-7.7406364613547976E-3</v>
      </c>
    </row>
    <row r="58" spans="1:67" x14ac:dyDescent="0.3">
      <c r="A58" t="s">
        <v>57</v>
      </c>
      <c r="B58">
        <v>5159160.9720000001</v>
      </c>
      <c r="C58">
        <v>3421472.3479999988</v>
      </c>
      <c r="D58">
        <v>10258007.128</v>
      </c>
      <c r="E58">
        <v>1246515.976</v>
      </c>
      <c r="F58">
        <v>2034752.294</v>
      </c>
      <c r="G58">
        <f>VLOOKUP(G$3,GDPdata!$A$1:$BG$265,MATCH(Top5Analysis!$A58,GDPdata!$A$1:$BG$1,0),FALSE)</f>
        <v>16691517000000</v>
      </c>
      <c r="H58">
        <f>VLOOKUP(H$3,GDPdata!$A$1:$BG$265,MATCH(Top5Analysis!$A58,GDPdata!$A$1:$BG$1,0),FALSE)</f>
        <v>18002706275463.457</v>
      </c>
      <c r="I58">
        <f>VLOOKUP(I$3,GDPdata!$A$1:$BG$265,MATCH(Top5Analysis!$A58,GDPdata!$A$1:$BG$1,0),FALSE)</f>
        <v>9607224248684.5918</v>
      </c>
      <c r="J58">
        <f>VLOOKUP(J$3,GDPdata!$A$1:$BG$265,MATCH(Top5Analysis!$A58,GDPdata!$A$1:$BG$1,0),FALSE)</f>
        <v>5155717056270.8271</v>
      </c>
      <c r="K58">
        <f>VLOOKUP(K$3,GDPdata!$A$1:$BG$265,MATCH(Top5Analysis!$A58,GDPdata!$A$1:$BG$1,0),FALSE)</f>
        <v>1856722121394.4189</v>
      </c>
      <c r="L58">
        <f>G58/VLOOKUP(G$3,POPdata!$A$4:$BI$268,MATCH(Top5Analysis!$A58,POPdata!$A$4:$BI$4,0),FALSE)</f>
        <v>52787.026948993465</v>
      </c>
      <c r="M58">
        <f>H58/VLOOKUP(H$3,POPdata!$A$4:$BI$268,MATCH(Top5Analysis!$A58,POPdata!$A$4:$BI$4,0),FALSE)</f>
        <v>35536.862080564802</v>
      </c>
      <c r="N58">
        <f>I58/VLOOKUP(I$3,POPdata!$A$4:$BI$268,MATCH(Top5Analysis!$A58,POPdata!$A$4:$BI$4,0),FALSE)</f>
        <v>7077.7705938532999</v>
      </c>
      <c r="O58">
        <f>J58/VLOOKUP(J$3,POPdata!$A$4:$BI$268,MATCH(Top5Analysis!$A58,POPdata!$A$4:$BI$4,0),FALSE)</f>
        <v>40454.447457890281</v>
      </c>
      <c r="P58">
        <f>K58/VLOOKUP(K$3,POPdata!$A$4:$BI$268,MATCH(Top5Analysis!$A58,POPdata!$A$4:$BI$4,0),FALSE)</f>
        <v>1452.1953732317843</v>
      </c>
      <c r="Q58">
        <f t="shared" si="60"/>
        <v>39724.611000000499</v>
      </c>
      <c r="R58">
        <f t="shared" si="61"/>
        <v>-72683.607000000775</v>
      </c>
      <c r="S58">
        <f t="shared" si="62"/>
        <v>229433.18900000118</v>
      </c>
      <c r="T58">
        <f t="shared" si="63"/>
        <v>16347.486000000034</v>
      </c>
      <c r="U58">
        <f t="shared" si="64"/>
        <v>16248.476999999955</v>
      </c>
      <c r="V58">
        <f t="shared" si="65"/>
        <v>536262000000</v>
      </c>
      <c r="W58">
        <f t="shared" si="66"/>
        <v>730990297934.4043</v>
      </c>
      <c r="X58">
        <f t="shared" si="67"/>
        <v>1046677379872.9063</v>
      </c>
      <c r="Y58">
        <f t="shared" si="68"/>
        <v>-1047496065063.2949</v>
      </c>
      <c r="Z58">
        <f t="shared" si="69"/>
        <v>29084262258.18457</v>
      </c>
      <c r="AA58">
        <f t="shared" si="34"/>
        <v>1336.9046539353731</v>
      </c>
      <c r="AB58">
        <f t="shared" si="35"/>
        <v>1342.5089243532129</v>
      </c>
      <c r="AC58">
        <f t="shared" si="36"/>
        <v>739.88760116310277</v>
      </c>
      <c r="AD58">
        <f t="shared" si="37"/>
        <v>-8149.0291918846269</v>
      </c>
      <c r="AE58">
        <f t="shared" si="38"/>
        <v>5.2099636885973268</v>
      </c>
      <c r="AF58" s="2">
        <f t="shared" si="70"/>
        <v>7.7595673036632761E-3</v>
      </c>
      <c r="AG58" s="2">
        <f t="shared" si="71"/>
        <v>-2.0801477648985128E-2</v>
      </c>
      <c r="AH58" s="2">
        <f t="shared" si="72"/>
        <v>2.2877947592105916E-2</v>
      </c>
      <c r="AI58" s="2">
        <f t="shared" si="73"/>
        <v>1.3288818672310517E-2</v>
      </c>
      <c r="AJ58" s="2">
        <f t="shared" si="74"/>
        <v>8.049762830842324E-3</v>
      </c>
      <c r="AK58" s="2">
        <f t="shared" si="75"/>
        <v>3.3194276413464223E-2</v>
      </c>
      <c r="AL58" s="2">
        <f t="shared" si="76"/>
        <v>4.2322968886556581E-2</v>
      </c>
      <c r="AM58" s="2">
        <f t="shared" si="77"/>
        <v>0.12226758359167755</v>
      </c>
      <c r="AN58" s="2">
        <f t="shared" si="78"/>
        <v>-0.16886346552575165</v>
      </c>
      <c r="AO58" s="2">
        <f t="shared" si="79"/>
        <v>1.5913580533908494E-2</v>
      </c>
      <c r="AP58" s="2">
        <f t="shared" si="40"/>
        <v>2.5984479614420391E-2</v>
      </c>
      <c r="AQ58" s="2">
        <f t="shared" si="41"/>
        <v>3.9261129409881496E-2</v>
      </c>
      <c r="AR58" s="2">
        <f t="shared" si="42"/>
        <v>0.116740495527679</v>
      </c>
      <c r="AS58" s="2">
        <f t="shared" si="43"/>
        <v>-0.1676635037983927</v>
      </c>
      <c r="AT58" s="2">
        <f t="shared" si="44"/>
        <v>3.6005640791099002E-3</v>
      </c>
      <c r="AU58" s="3">
        <f t="shared" si="45"/>
        <v>39724.611000000499</v>
      </c>
      <c r="AV58" s="3" t="e">
        <f t="shared" si="46"/>
        <v>#N/A</v>
      </c>
      <c r="AW58" s="3">
        <f t="shared" si="47"/>
        <v>229433.18900000118</v>
      </c>
      <c r="AX58" s="3">
        <f t="shared" si="48"/>
        <v>16347.486000000034</v>
      </c>
      <c r="AY58" s="3">
        <f t="shared" si="49"/>
        <v>16248.476999999955</v>
      </c>
      <c r="AZ58" s="3" t="e">
        <f t="shared" si="50"/>
        <v>#N/A</v>
      </c>
      <c r="BA58" s="3">
        <f t="shared" si="51"/>
        <v>-72683.607000000775</v>
      </c>
      <c r="BB58" s="3" t="e">
        <f t="shared" si="52"/>
        <v>#N/A</v>
      </c>
      <c r="BC58" s="3" t="e">
        <f t="shared" si="53"/>
        <v>#N/A</v>
      </c>
      <c r="BD58" s="3" t="e">
        <f t="shared" si="54"/>
        <v>#N/A</v>
      </c>
      <c r="BF58">
        <f t="shared" si="55"/>
        <v>0.30208981600350437</v>
      </c>
      <c r="BG58">
        <f t="shared" si="56"/>
        <v>0.17440298204111651</v>
      </c>
      <c r="BH58">
        <f t="shared" si="57"/>
        <v>0.98183193082803344</v>
      </c>
      <c r="BI58">
        <f t="shared" si="58"/>
        <v>0.25038463738038225</v>
      </c>
      <c r="BJ58">
        <f t="shared" si="59"/>
        <v>1.0997269967753187</v>
      </c>
      <c r="BK58" s="8">
        <f t="shared" si="29"/>
        <v>-2.26439285931694E-2</v>
      </c>
      <c r="BL58" s="8">
        <f t="shared" si="30"/>
        <v>-8.2346621598021447E-2</v>
      </c>
      <c r="BM58" s="8">
        <f t="shared" si="31"/>
        <v>-8.0456913679004094E-2</v>
      </c>
      <c r="BN58" s="8">
        <f t="shared" si="32"/>
        <v>3.5616366276097308E-2</v>
      </c>
      <c r="BO58" s="8">
        <f t="shared" si="33"/>
        <v>3.5066422720952338E-3</v>
      </c>
    </row>
    <row r="59" spans="1:67" x14ac:dyDescent="0.3">
      <c r="A59" t="s">
        <v>58</v>
      </c>
      <c r="B59">
        <v>5254279.2850000001</v>
      </c>
      <c r="C59">
        <v>3241844.3529999997</v>
      </c>
      <c r="D59">
        <v>10291926.878</v>
      </c>
      <c r="E59">
        <v>1214048.358</v>
      </c>
      <c r="F59">
        <v>2238377.1370000001</v>
      </c>
      <c r="G59">
        <f>VLOOKUP(G$3,GDPdata!$A$1:$BG$265,MATCH(Top5Analysis!$A59,GDPdata!$A$1:$BG$1,0),FALSE)</f>
        <v>17393103000000</v>
      </c>
      <c r="H59">
        <f>VLOOKUP(H$3,GDPdata!$A$1:$BG$265,MATCH(Top5Analysis!$A59,GDPdata!$A$1:$BG$1,0),FALSE)</f>
        <v>18588239232261.043</v>
      </c>
      <c r="I59">
        <f>VLOOKUP(I$3,GDPdata!$A$1:$BG$265,MATCH(Top5Analysis!$A59,GDPdata!$A$1:$BG$1,0),FALSE)</f>
        <v>10482371325324.738</v>
      </c>
      <c r="J59">
        <f>VLOOKUP(J$3,GDPdata!$A$1:$BG$265,MATCH(Top5Analysis!$A59,GDPdata!$A$1:$BG$1,0),FALSE)</f>
        <v>4848733415523.5254</v>
      </c>
      <c r="K59">
        <f>VLOOKUP(K$3,GDPdata!$A$1:$BG$265,MATCH(Top5Analysis!$A59,GDPdata!$A$1:$BG$1,0),FALSE)</f>
        <v>2035393459980.0632</v>
      </c>
      <c r="L59">
        <f>G59/VLOOKUP(G$3,POPdata!$A$4:$BI$268,MATCH(Top5Analysis!$A59,POPdata!$A$4:$BI$4,0),FALSE)</f>
        <v>54598.550688751944</v>
      </c>
      <c r="M59">
        <f>H59/VLOOKUP(H$3,POPdata!$A$4:$BI$268,MATCH(Top5Analysis!$A59,POPdata!$A$4:$BI$4,0),FALSE)</f>
        <v>36579.699181700431</v>
      </c>
      <c r="N59">
        <f>I59/VLOOKUP(I$3,POPdata!$A$4:$BI$268,MATCH(Top5Analysis!$A59,POPdata!$A$4:$BI$4,0),FALSE)</f>
        <v>7683.5020379578373</v>
      </c>
      <c r="O59">
        <f>J59/VLOOKUP(J$3,POPdata!$A$4:$BI$268,MATCH(Top5Analysis!$A59,POPdata!$A$4:$BI$4,0),FALSE)</f>
        <v>38096.211505103282</v>
      </c>
      <c r="P59">
        <f>K59/VLOOKUP(K$3,POPdata!$A$4:$BI$268,MATCH(Top5Analysis!$A59,POPdata!$A$4:$BI$4,0),FALSE)</f>
        <v>1573.1180889751859</v>
      </c>
      <c r="Q59">
        <f t="shared" si="60"/>
        <v>95118.313000000082</v>
      </c>
      <c r="R59">
        <f t="shared" si="61"/>
        <v>-179627.99499999918</v>
      </c>
      <c r="S59">
        <f t="shared" si="62"/>
        <v>33919.75</v>
      </c>
      <c r="T59">
        <f t="shared" si="63"/>
        <v>-32467.618000000017</v>
      </c>
      <c r="U59">
        <f t="shared" si="64"/>
        <v>203624.84300000011</v>
      </c>
      <c r="V59">
        <f t="shared" si="65"/>
        <v>701586000000</v>
      </c>
      <c r="W59">
        <f t="shared" si="66"/>
        <v>585532956797.58594</v>
      </c>
      <c r="X59">
        <f t="shared" si="67"/>
        <v>875147076640.14648</v>
      </c>
      <c r="Y59">
        <f t="shared" si="68"/>
        <v>-306983640747.30176</v>
      </c>
      <c r="Z59">
        <f t="shared" si="69"/>
        <v>178671338585.64429</v>
      </c>
      <c r="AA59">
        <f t="shared" si="34"/>
        <v>1811.5237397584788</v>
      </c>
      <c r="AB59">
        <f t="shared" si="35"/>
        <v>1042.8371011356285</v>
      </c>
      <c r="AC59">
        <f t="shared" si="36"/>
        <v>605.73144410453733</v>
      </c>
      <c r="AD59">
        <f t="shared" si="37"/>
        <v>-2358.2359527869994</v>
      </c>
      <c r="AE59">
        <f t="shared" si="38"/>
        <v>120.92271574340157</v>
      </c>
      <c r="AF59" s="2">
        <f t="shared" si="70"/>
        <v>1.8436779452362488E-2</v>
      </c>
      <c r="AG59" s="2">
        <f t="shared" si="71"/>
        <v>-5.2500203634555064E-2</v>
      </c>
      <c r="AH59" s="2">
        <f t="shared" si="72"/>
        <v>3.3066607945137312E-3</v>
      </c>
      <c r="AI59" s="2">
        <f t="shared" si="73"/>
        <v>-2.6046692240709809E-2</v>
      </c>
      <c r="AJ59" s="2">
        <f t="shared" si="74"/>
        <v>0.10007352914673756</v>
      </c>
      <c r="AK59" s="2">
        <f t="shared" si="75"/>
        <v>4.2032488718670685E-2</v>
      </c>
      <c r="AL59" s="2">
        <f t="shared" si="76"/>
        <v>3.2524718663861668E-2</v>
      </c>
      <c r="AM59" s="2">
        <f t="shared" si="77"/>
        <v>9.1092604272245484E-2</v>
      </c>
      <c r="AN59" s="2">
        <f t="shared" si="78"/>
        <v>-5.9542375463355154E-2</v>
      </c>
      <c r="AO59" s="2">
        <f t="shared" si="79"/>
        <v>9.6229444636260444E-2</v>
      </c>
      <c r="AP59" s="2">
        <f t="shared" si="40"/>
        <v>3.4317593629754908E-2</v>
      </c>
      <c r="AQ59" s="2">
        <f t="shared" si="41"/>
        <v>2.934522183673495E-2</v>
      </c>
      <c r="AR59" s="2">
        <f t="shared" si="42"/>
        <v>8.5582237524141527E-2</v>
      </c>
      <c r="AS59" s="2">
        <f t="shared" si="43"/>
        <v>-5.8293614200063591E-2</v>
      </c>
      <c r="AT59" s="2">
        <f t="shared" si="44"/>
        <v>8.3268903050072687E-2</v>
      </c>
      <c r="AU59" s="3">
        <f t="shared" si="45"/>
        <v>95118.313000000082</v>
      </c>
      <c r="AV59" s="3" t="e">
        <f t="shared" si="46"/>
        <v>#N/A</v>
      </c>
      <c r="AW59" s="3">
        <f t="shared" si="47"/>
        <v>33919.75</v>
      </c>
      <c r="AX59" s="3" t="e">
        <f t="shared" si="48"/>
        <v>#N/A</v>
      </c>
      <c r="AY59" s="3">
        <f t="shared" si="49"/>
        <v>203624.84300000011</v>
      </c>
      <c r="AZ59" s="3" t="e">
        <f t="shared" si="50"/>
        <v>#N/A</v>
      </c>
      <c r="BA59" s="3">
        <f t="shared" si="51"/>
        <v>-179627.99499999918</v>
      </c>
      <c r="BB59" s="3" t="e">
        <f t="shared" si="52"/>
        <v>#N/A</v>
      </c>
      <c r="BC59" s="3">
        <f t="shared" si="53"/>
        <v>-32467.618000000017</v>
      </c>
      <c r="BD59" s="3" t="e">
        <f t="shared" si="54"/>
        <v>#N/A</v>
      </c>
    </row>
    <row r="60" spans="1:67" x14ac:dyDescent="0.3">
      <c r="AU60" s="1"/>
      <c r="AV60" s="1"/>
      <c r="AW60" s="1"/>
      <c r="AX60" s="1"/>
      <c r="AY60" s="1"/>
      <c r="AZ60" s="1"/>
      <c r="BA60" s="1"/>
      <c r="BB60" s="1"/>
      <c r="BC60" s="1"/>
      <c r="BD60" s="1"/>
      <c r="BF60" s="5">
        <f>BF58/BF4</f>
        <v>5.6777119197934343E-2</v>
      </c>
      <c r="BG60" s="5">
        <f t="shared" ref="BG60:BJ60" si="80">BG58/BG4</f>
        <v>2.653004064286197E-2</v>
      </c>
      <c r="BH60" s="5">
        <f t="shared" si="80"/>
        <v>7.5098705603481225E-2</v>
      </c>
      <c r="BI60" s="5">
        <f t="shared" si="80"/>
        <v>4.7657971967852292E-2</v>
      </c>
      <c r="BJ60" s="5">
        <f t="shared" si="80"/>
        <v>0.33321354849357393</v>
      </c>
    </row>
    <row r="71" spans="92:92" x14ac:dyDescent="0.3">
      <c r="CN71" t="s">
        <v>601</v>
      </c>
    </row>
  </sheetData>
  <conditionalFormatting sqref="BF60:BJ60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K5:BO58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43"/>
  <sheetViews>
    <sheetView topLeftCell="AD2" zoomScale="70" zoomScaleNormal="70" workbookViewId="0">
      <selection activeCell="AP3" sqref="AP3"/>
    </sheetView>
  </sheetViews>
  <sheetFormatPr defaultRowHeight="14.4" x14ac:dyDescent="0.3"/>
  <cols>
    <col min="1" max="1" width="59.6640625" customWidth="1"/>
    <col min="2" max="2" width="12" customWidth="1"/>
    <col min="3" max="3" width="13.33203125" bestFit="1" customWidth="1"/>
    <col min="6" max="6" width="13.5546875" bestFit="1" customWidth="1"/>
    <col min="7" max="7" width="8.88671875" style="12"/>
    <col min="8" max="8" width="9.44140625" style="12" bestFit="1" customWidth="1"/>
    <col min="9" max="9" width="21.33203125" style="15" bestFit="1" customWidth="1"/>
    <col min="10" max="10" width="22" style="15" bestFit="1" customWidth="1"/>
    <col min="11" max="11" width="21.88671875" style="15" customWidth="1"/>
    <col min="12" max="12" width="21.33203125" style="15" bestFit="1" customWidth="1"/>
    <col min="13" max="13" width="22" style="15" bestFit="1" customWidth="1"/>
    <col min="14" max="14" width="21.88671875" style="15" customWidth="1"/>
    <col min="15" max="15" width="21.33203125" style="15" bestFit="1" customWidth="1"/>
    <col min="16" max="16" width="22" style="15" bestFit="1" customWidth="1"/>
    <col min="17" max="17" width="21.88671875" style="15" customWidth="1"/>
    <col min="18" max="18" width="17.21875" style="15" bestFit="1" customWidth="1"/>
    <col min="19" max="19" width="16.44140625" style="15" bestFit="1" customWidth="1"/>
    <col min="20" max="20" width="18.5546875" style="15" bestFit="1" customWidth="1"/>
    <col min="21" max="21" width="17.21875" style="15" bestFit="1" customWidth="1"/>
    <col min="22" max="22" width="16.44140625" style="15" bestFit="1" customWidth="1"/>
    <col min="23" max="23" width="18.5546875" style="15" bestFit="1" customWidth="1"/>
    <col min="24" max="24" width="15.33203125" style="16" bestFit="1" customWidth="1"/>
    <col min="25" max="25" width="17.21875" style="16" bestFit="1" customWidth="1"/>
    <col min="26" max="26" width="20" style="16" bestFit="1" customWidth="1"/>
    <col min="27" max="27" width="18.5546875" style="18" customWidth="1"/>
    <col min="28" max="28" width="16.44140625" style="17" bestFit="1" customWidth="1"/>
    <col min="29" max="29" width="20.21875" style="17" bestFit="1" customWidth="1"/>
    <col min="30" max="30" width="15.33203125" style="17" bestFit="1" customWidth="1"/>
    <col min="31" max="31" width="19.44140625" style="17" bestFit="1" customWidth="1"/>
    <col min="32" max="34" width="33.44140625" style="17" bestFit="1" customWidth="1"/>
    <col min="35" max="35" width="20.21875" style="17" bestFit="1" customWidth="1"/>
    <col min="36" max="36" width="16" style="17" bestFit="1" customWidth="1"/>
  </cols>
  <sheetData>
    <row r="1" spans="1:42" x14ac:dyDescent="0.3">
      <c r="I1" s="15" t="s">
        <v>687</v>
      </c>
      <c r="J1" s="15" t="s">
        <v>687</v>
      </c>
      <c r="K1" s="15" t="s">
        <v>687</v>
      </c>
      <c r="L1" s="15" t="s">
        <v>686</v>
      </c>
      <c r="M1" s="15" t="s">
        <v>686</v>
      </c>
      <c r="N1" s="15" t="s">
        <v>686</v>
      </c>
      <c r="O1" s="15" t="s">
        <v>690</v>
      </c>
      <c r="P1" s="15" t="s">
        <v>690</v>
      </c>
      <c r="Q1" s="15" t="s">
        <v>690</v>
      </c>
      <c r="R1" s="15" t="s">
        <v>687</v>
      </c>
      <c r="S1" s="15" t="s">
        <v>687</v>
      </c>
      <c r="T1" s="15" t="s">
        <v>687</v>
      </c>
      <c r="U1" s="15" t="s">
        <v>686</v>
      </c>
      <c r="V1" s="15" t="s">
        <v>686</v>
      </c>
      <c r="W1" s="15" t="s">
        <v>686</v>
      </c>
    </row>
    <row r="2" spans="1:42" s="10" customFormat="1" ht="44.4" customHeight="1" x14ac:dyDescent="0.3">
      <c r="B2" t="s">
        <v>614</v>
      </c>
      <c r="C2" t="s">
        <v>613</v>
      </c>
      <c r="G2" s="19" t="s">
        <v>591</v>
      </c>
      <c r="H2" s="19" t="s">
        <v>622</v>
      </c>
      <c r="I2" s="20" t="s">
        <v>691</v>
      </c>
      <c r="J2" s="20" t="s">
        <v>692</v>
      </c>
      <c r="K2" s="20" t="s">
        <v>696</v>
      </c>
      <c r="L2" s="20" t="s">
        <v>693</v>
      </c>
      <c r="M2" s="20" t="s">
        <v>694</v>
      </c>
      <c r="N2" s="20" t="s">
        <v>695</v>
      </c>
      <c r="O2" s="20" t="s">
        <v>650</v>
      </c>
      <c r="P2" s="20" t="s">
        <v>651</v>
      </c>
      <c r="Q2" s="20" t="s">
        <v>652</v>
      </c>
      <c r="R2" s="20" t="s">
        <v>654</v>
      </c>
      <c r="S2" s="20" t="s">
        <v>653</v>
      </c>
      <c r="T2" s="20" t="s">
        <v>655</v>
      </c>
      <c r="U2" s="20" t="s">
        <v>654</v>
      </c>
      <c r="V2" s="20" t="s">
        <v>653</v>
      </c>
      <c r="W2" s="20" t="s">
        <v>655</v>
      </c>
      <c r="X2" s="21" t="s">
        <v>661</v>
      </c>
      <c r="Y2" s="21" t="s">
        <v>662</v>
      </c>
      <c r="Z2" s="21" t="s">
        <v>663</v>
      </c>
      <c r="AA2" s="22" t="s">
        <v>660</v>
      </c>
      <c r="AB2" s="22" t="s">
        <v>657</v>
      </c>
      <c r="AC2" s="22" t="s">
        <v>658</v>
      </c>
      <c r="AD2" s="22" t="s">
        <v>659</v>
      </c>
      <c r="AE2" s="22" t="s">
        <v>656</v>
      </c>
      <c r="AF2" s="22" t="s">
        <v>627</v>
      </c>
      <c r="AG2" s="22" t="s">
        <v>628</v>
      </c>
      <c r="AH2" s="22" t="s">
        <v>630</v>
      </c>
      <c r="AI2" s="22" t="s">
        <v>619</v>
      </c>
      <c r="AJ2" s="22" t="s">
        <v>620</v>
      </c>
      <c r="AK2" s="11"/>
      <c r="AN2" s="10" t="s">
        <v>699</v>
      </c>
      <c r="AO2" s="10" t="s">
        <v>700</v>
      </c>
      <c r="AP2" s="10" t="s">
        <v>701</v>
      </c>
    </row>
    <row r="3" spans="1:42" x14ac:dyDescent="0.3">
      <c r="A3" t="s">
        <v>664</v>
      </c>
      <c r="B3">
        <v>200</v>
      </c>
      <c r="C3" s="5">
        <f>B3*44/12</f>
        <v>733.33333333333337</v>
      </c>
      <c r="F3" s="5"/>
      <c r="G3" s="12">
        <v>2000</v>
      </c>
      <c r="H3" s="13">
        <v>24.689910999999999</v>
      </c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AA3" s="17">
        <v>33.543172517932888</v>
      </c>
      <c r="AE3" s="17">
        <f t="shared" ref="AE3:AE17" si="0">AA3-$AA$3</f>
        <v>0</v>
      </c>
      <c r="AM3">
        <v>1960</v>
      </c>
    </row>
    <row r="4" spans="1:42" x14ac:dyDescent="0.3">
      <c r="A4" t="s">
        <v>665</v>
      </c>
      <c r="B4">
        <v>240</v>
      </c>
      <c r="C4" s="5">
        <f>B4*44/12</f>
        <v>880</v>
      </c>
      <c r="F4" s="5"/>
      <c r="G4" s="12">
        <v>2001</v>
      </c>
      <c r="H4" s="13">
        <v>25.276630999999998</v>
      </c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AA4" s="17">
        <v>33.335981796637924</v>
      </c>
      <c r="AE4" s="17">
        <f t="shared" si="0"/>
        <v>-0.20719072129496396</v>
      </c>
      <c r="AM4">
        <v>1961</v>
      </c>
    </row>
    <row r="5" spans="1:42" x14ac:dyDescent="0.3">
      <c r="A5" t="s">
        <v>617</v>
      </c>
      <c r="B5">
        <f>2100-2014</f>
        <v>86</v>
      </c>
      <c r="C5" t="s">
        <v>616</v>
      </c>
      <c r="G5" s="12">
        <v>2002</v>
      </c>
      <c r="H5" s="13">
        <v>25.646998</v>
      </c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AA5" s="17">
        <v>34.612407548364146</v>
      </c>
      <c r="AE5" s="17">
        <f t="shared" si="0"/>
        <v>1.0692350304312583</v>
      </c>
      <c r="AM5">
        <v>1962</v>
      </c>
    </row>
    <row r="6" spans="1:42" x14ac:dyDescent="0.3">
      <c r="A6" t="s">
        <v>615</v>
      </c>
      <c r="B6">
        <f>36138285000/10^9</f>
        <v>36.138285000000003</v>
      </c>
      <c r="C6" t="s">
        <v>613</v>
      </c>
      <c r="G6" s="12">
        <v>2003</v>
      </c>
      <c r="H6" s="13">
        <v>27.047792000000001</v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AA6" s="17">
        <v>38.867460637801351</v>
      </c>
      <c r="AE6" s="17">
        <f t="shared" si="0"/>
        <v>5.3242881198684628</v>
      </c>
      <c r="AM6">
        <v>1963</v>
      </c>
    </row>
    <row r="7" spans="1:42" x14ac:dyDescent="0.3">
      <c r="G7" s="12">
        <v>2004</v>
      </c>
      <c r="H7" s="13">
        <v>28.393581000000001</v>
      </c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AA7" s="17">
        <v>43.77074399911514</v>
      </c>
      <c r="AE7" s="17">
        <f t="shared" si="0"/>
        <v>10.227571481182252</v>
      </c>
      <c r="AM7">
        <v>1964</v>
      </c>
    </row>
    <row r="8" spans="1:42" x14ac:dyDescent="0.3">
      <c r="G8" s="12">
        <v>2005</v>
      </c>
      <c r="H8" s="13">
        <v>29.490013999999999</v>
      </c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AA8" s="17">
        <v>47.385623695561335</v>
      </c>
      <c r="AE8" s="17">
        <f t="shared" si="0"/>
        <v>13.842451177628448</v>
      </c>
      <c r="AM8">
        <v>1965</v>
      </c>
    </row>
    <row r="9" spans="1:42" x14ac:dyDescent="0.3">
      <c r="G9" s="12">
        <v>2006</v>
      </c>
      <c r="H9" s="13">
        <v>30.568111999999999</v>
      </c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AA9" s="17">
        <v>51.306757202149043</v>
      </c>
      <c r="AE9" s="17">
        <f t="shared" si="0"/>
        <v>17.763584684216156</v>
      </c>
      <c r="AM9">
        <v>1966</v>
      </c>
    </row>
    <row r="10" spans="1:42" x14ac:dyDescent="0.3">
      <c r="A10" t="s">
        <v>667</v>
      </c>
      <c r="B10" s="5">
        <f>C3/(2100-2014)</f>
        <v>8.5271317829457374</v>
      </c>
      <c r="C10" t="s">
        <v>613</v>
      </c>
      <c r="G10" s="12">
        <v>2007</v>
      </c>
      <c r="H10" s="13">
        <v>31.180501</v>
      </c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AA10" s="17">
        <v>57.793330573297467</v>
      </c>
      <c r="AE10" s="17">
        <f t="shared" si="0"/>
        <v>24.250158055364579</v>
      </c>
      <c r="AM10">
        <v>1967</v>
      </c>
    </row>
    <row r="11" spans="1:42" x14ac:dyDescent="0.3">
      <c r="A11" t="s">
        <v>668</v>
      </c>
      <c r="B11" s="5">
        <f>C4/(2100-2014)</f>
        <v>10.232558139534884</v>
      </c>
      <c r="C11" t="s">
        <v>613</v>
      </c>
      <c r="G11" s="12">
        <v>2008</v>
      </c>
      <c r="H11" s="13">
        <v>32.181592000000002</v>
      </c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AA11" s="17">
        <v>63.386360636271291</v>
      </c>
      <c r="AE11" s="17">
        <f t="shared" si="0"/>
        <v>29.843188118338404</v>
      </c>
      <c r="AM11">
        <v>1968</v>
      </c>
    </row>
    <row r="12" spans="1:42" x14ac:dyDescent="0.3">
      <c r="G12" s="12">
        <v>2009</v>
      </c>
      <c r="H12" s="13">
        <v>31.891898999999999</v>
      </c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AA12" s="17">
        <v>60.086989443247433</v>
      </c>
      <c r="AE12" s="17">
        <f t="shared" si="0"/>
        <v>26.543816925314545</v>
      </c>
      <c r="AM12">
        <v>1969</v>
      </c>
    </row>
    <row r="13" spans="1:42" x14ac:dyDescent="0.3">
      <c r="A13" s="9" t="s">
        <v>669</v>
      </c>
      <c r="G13" s="12">
        <v>2010</v>
      </c>
      <c r="H13" s="13">
        <v>33.472375999999997</v>
      </c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AA13" s="17">
        <v>65.906150720610199</v>
      </c>
      <c r="AE13" s="17">
        <f t="shared" si="0"/>
        <v>32.362978202677311</v>
      </c>
      <c r="AM13">
        <v>1970</v>
      </c>
    </row>
    <row r="14" spans="1:42" x14ac:dyDescent="0.3">
      <c r="A14" t="s">
        <v>670</v>
      </c>
      <c r="B14" s="6">
        <f>(C3-$B$6*($B$5))/(0.5*($B$5*$B$5+$B$5))</f>
        <v>-0.63473915441504059</v>
      </c>
      <c r="C14" t="s">
        <v>618</v>
      </c>
      <c r="G14" s="12">
        <v>2011</v>
      </c>
      <c r="H14" s="13">
        <v>34.847501000000001</v>
      </c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AA14" s="17">
        <v>73.241717918435484</v>
      </c>
      <c r="AE14" s="17">
        <f t="shared" si="0"/>
        <v>39.698545400502596</v>
      </c>
      <c r="AM14">
        <v>1971</v>
      </c>
    </row>
    <row r="15" spans="1:42" x14ac:dyDescent="0.3">
      <c r="A15" t="s">
        <v>671</v>
      </c>
      <c r="B15" s="6">
        <f>(C4-$B$6*($B$5))/(0.5*($B$5*$B$5+$B$5))</f>
        <v>-0.59553395081529004</v>
      </c>
      <c r="C15" t="s">
        <v>618</v>
      </c>
      <c r="G15" s="12">
        <v>2012</v>
      </c>
      <c r="H15" s="13">
        <v>35.470891000000002</v>
      </c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AA15" s="17">
        <v>74.802287630428978</v>
      </c>
      <c r="AE15" s="17">
        <f t="shared" si="0"/>
        <v>41.25911511249609</v>
      </c>
      <c r="AM15">
        <v>1972</v>
      </c>
    </row>
    <row r="16" spans="1:42" x14ac:dyDescent="0.3">
      <c r="G16" s="12">
        <v>2013</v>
      </c>
      <c r="H16" s="13">
        <v>35.837591000000003</v>
      </c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AA16" s="17">
        <v>76.924649544655608</v>
      </c>
      <c r="AE16" s="17">
        <f t="shared" si="0"/>
        <v>43.38147702672272</v>
      </c>
      <c r="AM16">
        <v>1973</v>
      </c>
    </row>
    <row r="17" spans="1:39" x14ac:dyDescent="0.3">
      <c r="A17" s="9" t="s">
        <v>672</v>
      </c>
      <c r="G17" s="12">
        <v>2014</v>
      </c>
      <c r="H17" s="13">
        <v>36.138285000000003</v>
      </c>
      <c r="I17" s="14">
        <v>36.138285000000003</v>
      </c>
      <c r="J17" s="14">
        <v>36.138285000000003</v>
      </c>
      <c r="K17" s="14">
        <v>36.138285000000003</v>
      </c>
      <c r="L17" s="14">
        <v>36.138285000000003</v>
      </c>
      <c r="M17" s="14">
        <v>36.138285000000003</v>
      </c>
      <c r="N17" s="14">
        <v>36.138285000000003</v>
      </c>
      <c r="O17" s="14">
        <f>(I17-L17)</f>
        <v>0</v>
      </c>
      <c r="P17" s="14">
        <f>(J17-M17)</f>
        <v>0</v>
      </c>
      <c r="Q17" s="14">
        <f t="shared" ref="Q17" si="1">(K17-N17)</f>
        <v>0</v>
      </c>
      <c r="R17" s="14"/>
      <c r="S17" s="14"/>
      <c r="T17" s="14"/>
      <c r="U17" s="14"/>
      <c r="V17" s="14"/>
      <c r="W17" s="14"/>
      <c r="X17" s="16">
        <f>B40</f>
        <v>0.45819995521651669</v>
      </c>
      <c r="Y17" s="16">
        <v>0.45819995521651669</v>
      </c>
      <c r="Z17" s="16">
        <v>0.45819995521651669</v>
      </c>
      <c r="AA17" s="17">
        <v>78.87011901370289</v>
      </c>
      <c r="AE17" s="17">
        <f t="shared" si="0"/>
        <v>45.326946495770002</v>
      </c>
      <c r="AM17">
        <v>1974</v>
      </c>
    </row>
    <row r="18" spans="1:39" x14ac:dyDescent="0.3">
      <c r="A18" t="s">
        <v>673</v>
      </c>
      <c r="B18" s="2">
        <v>-4.6199999999999998E-2</v>
      </c>
      <c r="C18" t="s">
        <v>674</v>
      </c>
      <c r="G18" s="12">
        <v>2015</v>
      </c>
      <c r="I18" s="14">
        <f>$H$17+$B$15*($G18-2014)</f>
        <v>35.542751049184716</v>
      </c>
      <c r="J18" s="14">
        <f>H17*(1+$B$19)</f>
        <v>34.761416341500002</v>
      </c>
      <c r="K18" s="14">
        <f t="shared" ref="K18:K49" si="2">$H$17+$B$22/(1+EXP(-$B$23*((G18-2014)-$B$24)))</f>
        <v>34.541118365643051</v>
      </c>
      <c r="L18" s="14">
        <f>$H$17+$B$14*($G18-2014)</f>
        <v>35.503545845584959</v>
      </c>
      <c r="M18" s="14">
        <f>H17*(1+$B$18)</f>
        <v>34.468696233000003</v>
      </c>
      <c r="N18" s="14">
        <f>$H$17+$B$25/(1+EXP(-$B$26*((G18-2014)-$B$27)))</f>
        <v>34.435971878175032</v>
      </c>
      <c r="O18" s="14">
        <f t="shared" ref="O18:O81" si="3">(I18-L18)</f>
        <v>3.9205203599756544E-2</v>
      </c>
      <c r="P18" s="14">
        <f t="shared" ref="P18:P81" si="4">(J18-M18)</f>
        <v>0.2927201084999993</v>
      </c>
      <c r="Q18" s="14">
        <f t="shared" ref="Q18:Q81" si="5">(K18-N18)</f>
        <v>0.10514648746801925</v>
      </c>
      <c r="R18" s="14">
        <f t="shared" ref="R18:W18" si="6">I18/(44/12)</f>
        <v>9.69347755886856</v>
      </c>
      <c r="S18" s="14">
        <f t="shared" si="6"/>
        <v>9.4803862749545456</v>
      </c>
      <c r="T18" s="14">
        <f t="shared" si="6"/>
        <v>9.4203050088117415</v>
      </c>
      <c r="U18" s="14">
        <f t="shared" si="6"/>
        <v>9.6827852306140798</v>
      </c>
      <c r="V18" s="14">
        <f t="shared" si="6"/>
        <v>9.400553518090911</v>
      </c>
      <c r="W18" s="14">
        <f t="shared" si="6"/>
        <v>9.3916286940477356</v>
      </c>
      <c r="X18" s="16">
        <f t="shared" ref="X18:X49" si="7">X17*(1+$B$44)</f>
        <v>0.44503421116758007</v>
      </c>
      <c r="Y18" s="16">
        <f t="shared" ref="Y18:Y49" si="8">Y17*(1+$B$45)</f>
        <v>0.44285262416901833</v>
      </c>
      <c r="Z18" s="16">
        <f t="shared" ref="Z18:Z49" si="9">Z17*(1+$B$46)</f>
        <v>0.43558148869055646</v>
      </c>
      <c r="AA18" s="17"/>
      <c r="AB18" s="17">
        <f t="shared" ref="AB18:AB49" si="10">I18*$B$41</f>
        <v>77.57039398310161</v>
      </c>
      <c r="AC18" s="17">
        <f t="shared" ref="AC18:AC49" si="11">J18*$B$41</f>
        <v>75.8651674792808</v>
      </c>
      <c r="AD18" s="17">
        <f>J18*($B$41+(G18-2014)*9*$B$41/84)</f>
        <v>83.99357828063232</v>
      </c>
      <c r="AF18" s="17">
        <f>$J18/X18-$AA$3</f>
        <v>44.566364837186086</v>
      </c>
      <c r="AG18" s="17">
        <f>$J18/Y18-$AA$3</f>
        <v>44.951149169168644</v>
      </c>
      <c r="AH18" s="17">
        <f>$J18/Z18-$AA$3</f>
        <v>46.261450139470782</v>
      </c>
      <c r="AI18" s="17">
        <f t="shared" ref="AI18:AI49" si="12">AC18-$AA$3</f>
        <v>42.321994961347912</v>
      </c>
      <c r="AJ18" s="17">
        <f t="shared" ref="AJ18:AJ49" si="13">AD18-$AA$3</f>
        <v>50.450405762699432</v>
      </c>
      <c r="AK18" s="5"/>
      <c r="AM18">
        <v>1975</v>
      </c>
    </row>
    <row r="19" spans="1:39" x14ac:dyDescent="0.3">
      <c r="A19" t="s">
        <v>675</v>
      </c>
      <c r="B19" s="2">
        <v>-3.8100000000000002E-2</v>
      </c>
      <c r="C19" t="s">
        <v>674</v>
      </c>
      <c r="G19" s="12">
        <v>2016</v>
      </c>
      <c r="I19" s="14">
        <f t="shared" ref="I19:I82" si="14">$H$17+$B$15*($G19-2014)</f>
        <v>34.947217098369421</v>
      </c>
      <c r="J19" s="14">
        <f t="shared" ref="J19:J50" si="15">J18*(1+$B$19)</f>
        <v>33.437006378888853</v>
      </c>
      <c r="K19" s="14">
        <f t="shared" si="2"/>
        <v>34.396384771425346</v>
      </c>
      <c r="L19" s="14">
        <f t="shared" ref="L19:L82" si="16">$H$17+$B$14*($G19-2014)</f>
        <v>34.868806691169922</v>
      </c>
      <c r="M19" s="14">
        <f>M18*(1+$B$18)</f>
        <v>32.876242467035404</v>
      </c>
      <c r="N19" s="14">
        <f t="shared" ref="N19:N82" si="17">$H$17+$B$25/(1+EXP(-$B$26*((G19-2014)-$B$27)))</f>
        <v>34.281710017636676</v>
      </c>
      <c r="O19" s="14">
        <f t="shared" si="3"/>
        <v>7.8410407199498877E-2</v>
      </c>
      <c r="P19" s="14">
        <f t="shared" si="4"/>
        <v>0.56076391185344932</v>
      </c>
      <c r="Q19" s="14">
        <f t="shared" si="5"/>
        <v>0.11467475378866965</v>
      </c>
      <c r="R19" s="14">
        <f t="shared" ref="R19:R50" si="18">R18+I19/(44/12)</f>
        <v>19.224536767514767</v>
      </c>
      <c r="S19" s="14">
        <f t="shared" ref="S19:S50" si="19">S18+J19/(44/12)</f>
        <v>18.599569832833325</v>
      </c>
      <c r="T19" s="14">
        <f t="shared" ref="T19:T50" si="20">T18+K19/(44/12)</f>
        <v>18.80113721920047</v>
      </c>
      <c r="U19" s="14">
        <f t="shared" ref="U19:U50" si="21">U18+L19/(44/12)</f>
        <v>19.192459782751332</v>
      </c>
      <c r="V19" s="14">
        <f t="shared" ref="V19:V50" si="22">V18+M19/(44/12)</f>
        <v>18.36680146364602</v>
      </c>
      <c r="W19" s="14">
        <f t="shared" ref="W19:W50" si="23">W18+N19/(44/12)</f>
        <v>18.741185971585011</v>
      </c>
      <c r="X19" s="16">
        <f t="shared" si="7"/>
        <v>0.43224676662388939</v>
      </c>
      <c r="Y19" s="16">
        <f t="shared" si="8"/>
        <v>0.4280193494141929</v>
      </c>
      <c r="Z19" s="16">
        <f t="shared" si="9"/>
        <v>0.41407955441686201</v>
      </c>
      <c r="AA19" s="17"/>
      <c r="AB19" s="17">
        <f t="shared" si="10"/>
        <v>76.27066895250033</v>
      </c>
      <c r="AC19" s="17">
        <f t="shared" si="11"/>
        <v>72.974704598320201</v>
      </c>
      <c r="AD19" s="17">
        <f t="shared" ref="AD19:AD50" si="24">J19*($B$41+(G19-2014)*7*$B$41/84)</f>
        <v>85.137155364706913</v>
      </c>
      <c r="AF19" s="17">
        <f t="shared" ref="AF19:AF50" si="25">J19/X19-$AA$3</f>
        <v>43.813117825317676</v>
      </c>
      <c r="AG19" s="17">
        <f t="shared" ref="AG19:AG50" si="26">$J19/Y19-$AA$3</f>
        <v>44.577142427296309</v>
      </c>
      <c r="AH19" s="17">
        <f t="shared" ref="AH19:AH50" si="27">$J19/Z19-$AA$3</f>
        <v>47.207026380385969</v>
      </c>
      <c r="AI19" s="17">
        <f t="shared" si="12"/>
        <v>39.431532080387313</v>
      </c>
      <c r="AJ19" s="17">
        <f t="shared" si="13"/>
        <v>51.593982846774026</v>
      </c>
      <c r="AM19">
        <v>1976</v>
      </c>
    </row>
    <row r="20" spans="1:39" x14ac:dyDescent="0.3">
      <c r="G20" s="12">
        <v>2017</v>
      </c>
      <c r="I20" s="14">
        <f t="shared" si="14"/>
        <v>34.351683147554134</v>
      </c>
      <c r="J20" s="14">
        <f t="shared" si="15"/>
        <v>32.163056435853186</v>
      </c>
      <c r="K20" s="14">
        <f t="shared" si="2"/>
        <v>34.239094783434403</v>
      </c>
      <c r="L20" s="14">
        <f t="shared" si="16"/>
        <v>34.234067536754878</v>
      </c>
      <c r="M20" s="14">
        <f t="shared" ref="M20:M83" si="28">M19*(1+$B$18)</f>
        <v>31.357360065058366</v>
      </c>
      <c r="N20" s="14">
        <f t="shared" si="17"/>
        <v>34.114065136552313</v>
      </c>
      <c r="O20" s="14">
        <f t="shared" si="3"/>
        <v>0.11761561079925542</v>
      </c>
      <c r="P20" s="14">
        <f t="shared" si="4"/>
        <v>0.80569637079481993</v>
      </c>
      <c r="Q20" s="14">
        <f t="shared" si="5"/>
        <v>0.12502964688209062</v>
      </c>
      <c r="R20" s="14">
        <f t="shared" si="18"/>
        <v>28.593177625938623</v>
      </c>
      <c r="S20" s="14">
        <f t="shared" si="19"/>
        <v>27.371312497156921</v>
      </c>
      <c r="T20" s="14">
        <f t="shared" si="20"/>
        <v>28.139072160137125</v>
      </c>
      <c r="U20" s="14">
        <f t="shared" si="21"/>
        <v>28.529023656411752</v>
      </c>
      <c r="V20" s="14">
        <f t="shared" si="22"/>
        <v>26.918808754116483</v>
      </c>
      <c r="W20" s="14">
        <f t="shared" si="23"/>
        <v>28.04502191791746</v>
      </c>
      <c r="X20" s="16">
        <f t="shared" si="7"/>
        <v>0.41982675167067662</v>
      </c>
      <c r="Y20" s="16">
        <f t="shared" si="8"/>
        <v>0.41368291272228963</v>
      </c>
      <c r="Z20" s="16">
        <f t="shared" si="9"/>
        <v>0.39363903618015328</v>
      </c>
      <c r="AA20" s="17"/>
      <c r="AB20" s="17">
        <f t="shared" si="10"/>
        <v>74.97094392189905</v>
      </c>
      <c r="AC20" s="17">
        <f t="shared" si="11"/>
        <v>70.19436835312419</v>
      </c>
      <c r="AD20" s="17">
        <f t="shared" si="24"/>
        <v>87.742960441405245</v>
      </c>
      <c r="AF20" s="17">
        <f t="shared" si="25"/>
        <v>43.067134728716198</v>
      </c>
      <c r="AG20" s="17">
        <f t="shared" si="26"/>
        <v>44.204917738443342</v>
      </c>
      <c r="AH20" s="17">
        <f t="shared" si="27"/>
        <v>48.16380641373334</v>
      </c>
      <c r="AI20" s="17">
        <f t="shared" si="12"/>
        <v>36.651195835191302</v>
      </c>
      <c r="AJ20" s="17">
        <f t="shared" si="13"/>
        <v>54.199787923472357</v>
      </c>
      <c r="AM20">
        <v>1977</v>
      </c>
    </row>
    <row r="21" spans="1:39" x14ac:dyDescent="0.3">
      <c r="A21" s="9" t="s">
        <v>676</v>
      </c>
      <c r="G21" s="12">
        <v>2018</v>
      </c>
      <c r="I21" s="14">
        <f t="shared" si="14"/>
        <v>33.756149196738846</v>
      </c>
      <c r="J21" s="14">
        <f t="shared" si="15"/>
        <v>30.937643985647178</v>
      </c>
      <c r="K21" s="14">
        <f t="shared" si="2"/>
        <v>34.068264034942075</v>
      </c>
      <c r="L21" s="14">
        <f t="shared" si="16"/>
        <v>33.599328382339841</v>
      </c>
      <c r="M21" s="14">
        <f t="shared" si="28"/>
        <v>29.908650030052669</v>
      </c>
      <c r="N21" s="14">
        <f t="shared" si="17"/>
        <v>33.931988064245608</v>
      </c>
      <c r="O21" s="14">
        <f t="shared" si="3"/>
        <v>0.15682081439900486</v>
      </c>
      <c r="P21" s="14">
        <f t="shared" si="4"/>
        <v>1.0289939555945082</v>
      </c>
      <c r="Q21" s="14">
        <f t="shared" si="5"/>
        <v>0.13627597069646669</v>
      </c>
      <c r="R21" s="14">
        <f t="shared" si="18"/>
        <v>37.799400134140129</v>
      </c>
      <c r="S21" s="14">
        <f t="shared" si="19"/>
        <v>35.808851765969791</v>
      </c>
      <c r="T21" s="14">
        <f t="shared" si="20"/>
        <v>37.430416896939512</v>
      </c>
      <c r="U21" s="14">
        <f t="shared" si="21"/>
        <v>37.692476851595345</v>
      </c>
      <c r="V21" s="14">
        <f t="shared" si="22"/>
        <v>35.075713307767209</v>
      </c>
      <c r="W21" s="14">
        <f t="shared" si="23"/>
        <v>37.299200480893532</v>
      </c>
      <c r="X21" s="16">
        <f t="shared" si="7"/>
        <v>0.40776360872518957</v>
      </c>
      <c r="Y21" s="16">
        <f t="shared" si="8"/>
        <v>0.39982667258529037</v>
      </c>
      <c r="Z21" s="16">
        <f t="shared" si="9"/>
        <v>0.37420753850804023</v>
      </c>
      <c r="AA21" s="17"/>
      <c r="AB21" s="17">
        <f t="shared" si="10"/>
        <v>73.671218891297784</v>
      </c>
      <c r="AC21" s="17">
        <f t="shared" si="11"/>
        <v>67.519962918870164</v>
      </c>
      <c r="AD21" s="17">
        <f t="shared" si="24"/>
        <v>90.026617225160209</v>
      </c>
      <c r="AF21" s="17">
        <f t="shared" si="25"/>
        <v>42.32834549802979</v>
      </c>
      <c r="AG21" s="17">
        <f t="shared" si="26"/>
        <v>43.834466611551676</v>
      </c>
      <c r="AH21" s="17">
        <f t="shared" si="27"/>
        <v>49.13192298921561</v>
      </c>
      <c r="AI21" s="17">
        <f t="shared" si="12"/>
        <v>33.976790400937276</v>
      </c>
      <c r="AJ21" s="17">
        <f t="shared" si="13"/>
        <v>56.483444707227321</v>
      </c>
      <c r="AM21">
        <v>1978</v>
      </c>
    </row>
    <row r="22" spans="1:39" x14ac:dyDescent="0.3">
      <c r="A22" t="s">
        <v>678</v>
      </c>
      <c r="B22" s="5">
        <v>-46.14</v>
      </c>
      <c r="C22" t="s">
        <v>613</v>
      </c>
      <c r="D22" t="s">
        <v>688</v>
      </c>
      <c r="E22" s="5">
        <f>$B$6+B22</f>
        <v>-10.001714999999997</v>
      </c>
      <c r="G22" s="12">
        <v>2019</v>
      </c>
      <c r="I22" s="14">
        <f t="shared" si="14"/>
        <v>33.160615245923552</v>
      </c>
      <c r="J22" s="14">
        <f t="shared" si="15"/>
        <v>29.758919749794021</v>
      </c>
      <c r="K22" s="14">
        <f t="shared" si="2"/>
        <v>33.882850564487327</v>
      </c>
      <c r="L22" s="14">
        <f t="shared" si="16"/>
        <v>32.964589227924797</v>
      </c>
      <c r="M22" s="14">
        <f t="shared" si="28"/>
        <v>28.526870398664236</v>
      </c>
      <c r="N22" s="14">
        <f t="shared" si="17"/>
        <v>33.734368243665457</v>
      </c>
      <c r="O22" s="14">
        <f t="shared" si="3"/>
        <v>0.1960260179987543</v>
      </c>
      <c r="P22" s="14">
        <f t="shared" si="4"/>
        <v>1.2320493511297848</v>
      </c>
      <c r="Q22" s="14">
        <f t="shared" si="5"/>
        <v>0.14848232082186996</v>
      </c>
      <c r="R22" s="14">
        <f t="shared" si="18"/>
        <v>46.843204292119282</v>
      </c>
      <c r="S22" s="14">
        <f t="shared" si="19"/>
        <v>43.92492078864089</v>
      </c>
      <c r="T22" s="14">
        <f t="shared" si="20"/>
        <v>46.671194323617875</v>
      </c>
      <c r="U22" s="14">
        <f t="shared" si="21"/>
        <v>46.682819368302106</v>
      </c>
      <c r="V22" s="14">
        <f t="shared" si="22"/>
        <v>42.855768871039274</v>
      </c>
      <c r="W22" s="14">
        <f t="shared" si="23"/>
        <v>46.499482729165933</v>
      </c>
      <c r="X22" s="16">
        <f t="shared" si="7"/>
        <v>0.39604708356226204</v>
      </c>
      <c r="Y22" s="16">
        <f t="shared" si="8"/>
        <v>0.3864345448997113</v>
      </c>
      <c r="Z22" s="16">
        <f t="shared" si="9"/>
        <v>0.3557352523649599</v>
      </c>
      <c r="AA22" s="17"/>
      <c r="AB22" s="17">
        <f t="shared" si="10"/>
        <v>72.371493860696503</v>
      </c>
      <c r="AC22" s="17">
        <f t="shared" si="11"/>
        <v>64.947452331661211</v>
      </c>
      <c r="AD22" s="17">
        <f t="shared" si="24"/>
        <v>92.008890803186716</v>
      </c>
      <c r="AF22" s="17">
        <f t="shared" si="25"/>
        <v>41.596680759425382</v>
      </c>
      <c r="AG22" s="17">
        <f t="shared" si="26"/>
        <v>43.465780596021119</v>
      </c>
      <c r="AH22" s="17">
        <f t="shared" si="27"/>
        <v>50.111510429438937</v>
      </c>
      <c r="AI22" s="17">
        <f t="shared" si="12"/>
        <v>31.404279813728323</v>
      </c>
      <c r="AJ22" s="17">
        <f t="shared" si="13"/>
        <v>58.465718285253828</v>
      </c>
      <c r="AM22">
        <v>1979</v>
      </c>
    </row>
    <row r="23" spans="1:39" x14ac:dyDescent="0.3">
      <c r="A23" t="s">
        <v>677</v>
      </c>
      <c r="B23">
        <v>0.09</v>
      </c>
      <c r="C23" t="s">
        <v>680</v>
      </c>
      <c r="D23" t="s">
        <v>688</v>
      </c>
      <c r="E23" s="5"/>
      <c r="G23" s="12">
        <v>2020</v>
      </c>
      <c r="I23" s="14">
        <f t="shared" si="14"/>
        <v>32.565081295108264</v>
      </c>
      <c r="J23" s="14">
        <f t="shared" si="15"/>
        <v>28.625104907326868</v>
      </c>
      <c r="K23" s="14">
        <f t="shared" si="2"/>
        <v>33.681755193582894</v>
      </c>
      <c r="L23" s="14">
        <f t="shared" si="16"/>
        <v>32.32985007350976</v>
      </c>
      <c r="M23" s="14">
        <f t="shared" si="28"/>
        <v>27.208928986245947</v>
      </c>
      <c r="N23" s="14">
        <f t="shared" si="17"/>
        <v>33.520034133958298</v>
      </c>
      <c r="O23" s="14">
        <f t="shared" si="3"/>
        <v>0.23523122159850374</v>
      </c>
      <c r="P23" s="14">
        <f t="shared" si="4"/>
        <v>1.4161759210809208</v>
      </c>
      <c r="Q23" s="14">
        <f t="shared" si="5"/>
        <v>0.16172105962459682</v>
      </c>
      <c r="R23" s="14">
        <f t="shared" si="18"/>
        <v>55.724590099876082</v>
      </c>
      <c r="S23" s="14">
        <f t="shared" si="19"/>
        <v>51.731767581548219</v>
      </c>
      <c r="T23" s="14">
        <f t="shared" si="20"/>
        <v>55.85712755823139</v>
      </c>
      <c r="U23" s="14">
        <f t="shared" si="21"/>
        <v>55.500051206532042</v>
      </c>
      <c r="V23" s="14">
        <f t="shared" si="22"/>
        <v>50.27638586728817</v>
      </c>
      <c r="W23" s="14">
        <f t="shared" si="23"/>
        <v>55.641310220245472</v>
      </c>
      <c r="X23" s="16">
        <f t="shared" si="7"/>
        <v>0.38466721659775172</v>
      </c>
      <c r="Y23" s="16">
        <f t="shared" si="8"/>
        <v>0.37349098429643113</v>
      </c>
      <c r="Z23" s="16">
        <f t="shared" si="9"/>
        <v>0.33817482747596411</v>
      </c>
      <c r="AA23" s="17"/>
      <c r="AB23" s="17">
        <f t="shared" si="10"/>
        <v>71.071768830095237</v>
      </c>
      <c r="AC23" s="17">
        <f t="shared" si="11"/>
        <v>62.472954397824914</v>
      </c>
      <c r="AD23" s="17">
        <f t="shared" si="24"/>
        <v>93.709431596737375</v>
      </c>
      <c r="AF23" s="17">
        <f t="shared" si="25"/>
        <v>40.872071808074423</v>
      </c>
      <c r="AG23" s="17">
        <f t="shared" si="26"/>
        <v>43.098851281516545</v>
      </c>
      <c r="AH23" s="17">
        <f t="shared" si="27"/>
        <v>51.102704648549604</v>
      </c>
      <c r="AI23" s="17">
        <f t="shared" si="12"/>
        <v>28.929781879892026</v>
      </c>
      <c r="AJ23" s="17">
        <f t="shared" si="13"/>
        <v>60.166259078804487</v>
      </c>
      <c r="AM23">
        <v>1980</v>
      </c>
    </row>
    <row r="24" spans="1:39" x14ac:dyDescent="0.3">
      <c r="A24" t="s">
        <v>679</v>
      </c>
      <c r="B24">
        <v>37.980222976208047</v>
      </c>
      <c r="C24">
        <f>2014+B24</f>
        <v>2051.9802229762081</v>
      </c>
      <c r="D24" t="s">
        <v>688</v>
      </c>
      <c r="E24" s="5"/>
      <c r="G24" s="12">
        <v>2021</v>
      </c>
      <c r="I24" s="14">
        <f t="shared" si="14"/>
        <v>31.969547344292973</v>
      </c>
      <c r="J24" s="14">
        <f t="shared" si="15"/>
        <v>27.534488410357714</v>
      </c>
      <c r="K24" s="14">
        <f t="shared" si="2"/>
        <v>33.463822778929483</v>
      </c>
      <c r="L24" s="14">
        <f t="shared" si="16"/>
        <v>31.69511091909472</v>
      </c>
      <c r="M24" s="14">
        <f t="shared" si="28"/>
        <v>25.951876467081384</v>
      </c>
      <c r="N24" s="14">
        <f t="shared" si="17"/>
        <v>33.287754545119483</v>
      </c>
      <c r="O24" s="14">
        <f t="shared" si="3"/>
        <v>0.27443642519825318</v>
      </c>
      <c r="P24" s="14">
        <f t="shared" si="4"/>
        <v>1.5826119432763299</v>
      </c>
      <c r="Q24" s="14">
        <f t="shared" si="5"/>
        <v>0.1760682338099997</v>
      </c>
      <c r="R24" s="14">
        <f t="shared" si="18"/>
        <v>64.443557557410529</v>
      </c>
      <c r="S24" s="14">
        <f t="shared" si="19"/>
        <v>59.241173511645776</v>
      </c>
      <c r="T24" s="14">
        <f t="shared" si="20"/>
        <v>64.983624679757611</v>
      </c>
      <c r="U24" s="14">
        <f t="shared" si="21"/>
        <v>64.144172366285147</v>
      </c>
      <c r="V24" s="14">
        <f t="shared" si="22"/>
        <v>57.354170358310363</v>
      </c>
      <c r="W24" s="14">
        <f t="shared" si="23"/>
        <v>64.719788732550782</v>
      </c>
      <c r="X24" s="16">
        <f t="shared" si="7"/>
        <v>0.37361433442243652</v>
      </c>
      <c r="Y24" s="16">
        <f t="shared" si="8"/>
        <v>0.36098096609587343</v>
      </c>
      <c r="Z24" s="16">
        <f t="shared" si="9"/>
        <v>0.32148125095308333</v>
      </c>
      <c r="AA24" s="17"/>
      <c r="AB24" s="17">
        <f t="shared" si="10"/>
        <v>69.772043799493957</v>
      </c>
      <c r="AC24" s="17">
        <f t="shared" si="11"/>
        <v>60.092734835267784</v>
      </c>
      <c r="AD24" s="17">
        <f t="shared" si="24"/>
        <v>95.146830155840647</v>
      </c>
      <c r="AF24" s="17">
        <f t="shared" si="25"/>
        <v>40.154450601701342</v>
      </c>
      <c r="AG24" s="17">
        <f t="shared" si="26"/>
        <v>42.733670297776101</v>
      </c>
      <c r="AH24" s="17">
        <f t="shared" si="27"/>
        <v>52.105643171091756</v>
      </c>
      <c r="AI24" s="17">
        <f t="shared" si="12"/>
        <v>26.549562317334896</v>
      </c>
      <c r="AJ24" s="17">
        <f t="shared" si="13"/>
        <v>61.603657637907759</v>
      </c>
      <c r="AM24">
        <v>1981</v>
      </c>
    </row>
    <row r="25" spans="1:39" x14ac:dyDescent="0.3">
      <c r="A25" t="s">
        <v>678</v>
      </c>
      <c r="B25" s="5">
        <v>-49.177540872325864</v>
      </c>
      <c r="C25" t="s">
        <v>613</v>
      </c>
      <c r="D25" t="s">
        <v>689</v>
      </c>
      <c r="E25" s="5">
        <f t="shared" ref="E25" si="29">$B$6+B25</f>
        <v>-13.03925587232586</v>
      </c>
      <c r="G25" s="12">
        <v>2022</v>
      </c>
      <c r="I25" s="14">
        <f t="shared" si="14"/>
        <v>31.374013393477682</v>
      </c>
      <c r="J25" s="14">
        <f t="shared" si="15"/>
        <v>26.485424401923083</v>
      </c>
      <c r="K25" s="14">
        <f t="shared" si="2"/>
        <v>33.227844508758828</v>
      </c>
      <c r="L25" s="14">
        <f t="shared" si="16"/>
        <v>31.06037176467968</v>
      </c>
      <c r="M25" s="14">
        <f t="shared" si="28"/>
        <v>24.752899774302222</v>
      </c>
      <c r="N25" s="14">
        <f t="shared" si="17"/>
        <v>33.036241085511818</v>
      </c>
      <c r="O25" s="14">
        <f t="shared" si="3"/>
        <v>0.31364162879800261</v>
      </c>
      <c r="P25" s="14">
        <f t="shared" si="4"/>
        <v>1.7325246276208617</v>
      </c>
      <c r="Q25" s="14">
        <f t="shared" si="5"/>
        <v>0.19160342324700963</v>
      </c>
      <c r="R25" s="14">
        <f t="shared" si="18"/>
        <v>73.000106664722622</v>
      </c>
      <c r="S25" s="14">
        <f t="shared" si="19"/>
        <v>66.464471075806614</v>
      </c>
      <c r="T25" s="14">
        <f t="shared" si="20"/>
        <v>74.045764091237288</v>
      </c>
      <c r="U25" s="14">
        <f t="shared" si="21"/>
        <v>72.615182847561428</v>
      </c>
      <c r="V25" s="14">
        <f t="shared" si="22"/>
        <v>64.104961205847331</v>
      </c>
      <c r="W25" s="14">
        <f t="shared" si="23"/>
        <v>73.72967266496309</v>
      </c>
      <c r="X25" s="16">
        <f t="shared" si="7"/>
        <v>0.36287904157917283</v>
      </c>
      <c r="Y25" s="16">
        <f t="shared" si="8"/>
        <v>0.34888996886759727</v>
      </c>
      <c r="Z25" s="16">
        <f t="shared" si="9"/>
        <v>0.30561173191314778</v>
      </c>
      <c r="AA25" s="17"/>
      <c r="AB25" s="17">
        <f t="shared" si="10"/>
        <v>68.472318768892677</v>
      </c>
      <c r="AC25" s="17">
        <f t="shared" si="11"/>
        <v>57.803201638044079</v>
      </c>
      <c r="AD25" s="17">
        <f t="shared" si="24"/>
        <v>96.33866939674013</v>
      </c>
      <c r="AF25" s="17">
        <f t="shared" si="25"/>
        <v>39.443749754194258</v>
      </c>
      <c r="AG25" s="17">
        <f t="shared" si="26"/>
        <v>42.370229314420243</v>
      </c>
      <c r="AH25" s="17">
        <f t="shared" si="27"/>
        <v>53.120465151088311</v>
      </c>
      <c r="AI25" s="17">
        <f t="shared" si="12"/>
        <v>24.260029120111192</v>
      </c>
      <c r="AJ25" s="17">
        <f t="shared" si="13"/>
        <v>62.795496878807242</v>
      </c>
      <c r="AM25">
        <v>1982</v>
      </c>
    </row>
    <row r="26" spans="1:39" x14ac:dyDescent="0.3">
      <c r="A26" t="s">
        <v>677</v>
      </c>
      <c r="B26">
        <v>0.09</v>
      </c>
      <c r="C26" t="s">
        <v>680</v>
      </c>
      <c r="D26" t="s">
        <v>689</v>
      </c>
      <c r="G26" s="12">
        <v>2023</v>
      </c>
      <c r="I26" s="14">
        <f t="shared" si="14"/>
        <v>30.778479442662395</v>
      </c>
      <c r="J26" s="14">
        <f t="shared" si="15"/>
        <v>25.476329732209813</v>
      </c>
      <c r="K26" s="14">
        <f t="shared" si="2"/>
        <v>32.972561427968508</v>
      </c>
      <c r="L26" s="14">
        <f t="shared" si="16"/>
        <v>30.425632610264639</v>
      </c>
      <c r="M26" s="14">
        <f t="shared" si="28"/>
        <v>23.609315804729459</v>
      </c>
      <c r="N26" s="14">
        <f t="shared" si="17"/>
        <v>32.764151919070997</v>
      </c>
      <c r="O26" s="14">
        <f t="shared" si="3"/>
        <v>0.35284683239775561</v>
      </c>
      <c r="P26" s="14">
        <f t="shared" si="4"/>
        <v>1.8670139274803539</v>
      </c>
      <c r="Q26" s="14">
        <f t="shared" si="5"/>
        <v>0.20840950889751042</v>
      </c>
      <c r="R26" s="14">
        <f t="shared" si="18"/>
        <v>81.394237421812363</v>
      </c>
      <c r="S26" s="14">
        <f t="shared" si="19"/>
        <v>73.412561002772932</v>
      </c>
      <c r="T26" s="14">
        <f t="shared" si="20"/>
        <v>83.038280844319615</v>
      </c>
      <c r="U26" s="14">
        <f t="shared" si="21"/>
        <v>80.913082650360877</v>
      </c>
      <c r="V26" s="14">
        <f t="shared" si="22"/>
        <v>70.543865516228095</v>
      </c>
      <c r="W26" s="14">
        <f t="shared" si="23"/>
        <v>82.665350461073359</v>
      </c>
      <c r="X26" s="16">
        <f t="shared" si="7"/>
        <v>0.35245221257632575</v>
      </c>
      <c r="Y26" s="16">
        <f t="shared" si="8"/>
        <v>0.33720395757405142</v>
      </c>
      <c r="Z26" s="16">
        <f t="shared" si="9"/>
        <v>0.29052559179130544</v>
      </c>
      <c r="AA26" s="17"/>
      <c r="AB26" s="17">
        <f t="shared" si="10"/>
        <v>67.172593738291411</v>
      </c>
      <c r="AC26" s="17">
        <f t="shared" si="11"/>
        <v>55.600899655634599</v>
      </c>
      <c r="AD26" s="17">
        <f t="shared" si="24"/>
        <v>97.30157439736054</v>
      </c>
      <c r="AF26" s="17">
        <f t="shared" si="25"/>
        <v>38.739902529277245</v>
      </c>
      <c r="AG26" s="17">
        <f t="shared" si="26"/>
        <v>42.008520040761667</v>
      </c>
      <c r="AH26" s="17">
        <f t="shared" si="27"/>
        <v>54.147311391348126</v>
      </c>
      <c r="AI26" s="17">
        <f t="shared" si="12"/>
        <v>22.057727137701711</v>
      </c>
      <c r="AJ26" s="17">
        <f t="shared" si="13"/>
        <v>63.758401879427652</v>
      </c>
      <c r="AM26">
        <v>1983</v>
      </c>
    </row>
    <row r="27" spans="1:39" x14ac:dyDescent="0.3">
      <c r="A27" t="s">
        <v>679</v>
      </c>
      <c r="B27">
        <v>37.980222976208047</v>
      </c>
      <c r="C27">
        <f>2014+B27</f>
        <v>2051.9802229762081</v>
      </c>
      <c r="D27" t="s">
        <v>689</v>
      </c>
      <c r="G27" s="12">
        <v>2024</v>
      </c>
      <c r="I27" s="14">
        <f t="shared" si="14"/>
        <v>30.182945491847104</v>
      </c>
      <c r="J27" s="14">
        <f t="shared" si="15"/>
        <v>24.505681569412619</v>
      </c>
      <c r="K27" s="14">
        <f t="shared" si="2"/>
        <v>32.696669389496286</v>
      </c>
      <c r="L27" s="14">
        <f t="shared" si="16"/>
        <v>29.790893455849599</v>
      </c>
      <c r="M27" s="14">
        <f t="shared" si="28"/>
        <v>22.518565414550956</v>
      </c>
      <c r="N27" s="14">
        <f t="shared" si="17"/>
        <v>32.470097042644539</v>
      </c>
      <c r="O27" s="14">
        <f t="shared" si="3"/>
        <v>0.39205203599750504</v>
      </c>
      <c r="P27" s="14">
        <f t="shared" si="4"/>
        <v>1.9871161548616634</v>
      </c>
      <c r="Q27" s="14">
        <f t="shared" si="5"/>
        <v>0.22657234685174643</v>
      </c>
      <c r="R27" s="14">
        <f t="shared" si="18"/>
        <v>89.625949828679751</v>
      </c>
      <c r="S27" s="14">
        <f t="shared" si="19"/>
        <v>80.095928703521835</v>
      </c>
      <c r="T27" s="14">
        <f t="shared" si="20"/>
        <v>91.955554314182237</v>
      </c>
      <c r="U27" s="14">
        <f t="shared" si="21"/>
        <v>89.037871774683495</v>
      </c>
      <c r="V27" s="14">
        <f t="shared" si="22"/>
        <v>76.685292447469266</v>
      </c>
      <c r="W27" s="14">
        <f t="shared" si="23"/>
        <v>91.520831472703691</v>
      </c>
      <c r="X27" s="16">
        <f t="shared" si="7"/>
        <v>0.34232498413068224</v>
      </c>
      <c r="Y27" s="16">
        <f t="shared" si="8"/>
        <v>0.32590936727892555</v>
      </c>
      <c r="Z27" s="16">
        <f t="shared" si="9"/>
        <v>0.27618416006907565</v>
      </c>
      <c r="AA27" s="17"/>
      <c r="AB27" s="17">
        <f t="shared" si="10"/>
        <v>65.872868707690131</v>
      </c>
      <c r="AC27" s="17">
        <f t="shared" si="11"/>
        <v>53.482505378754922</v>
      </c>
      <c r="AD27" s="17">
        <f t="shared" si="24"/>
        <v>98.051259861050696</v>
      </c>
      <c r="AF27" s="17">
        <f t="shared" si="25"/>
        <v>38.042842834243686</v>
      </c>
      <c r="AG27" s="17">
        <f t="shared" si="26"/>
        <v>41.648534225616245</v>
      </c>
      <c r="AH27" s="17">
        <f t="shared" si="27"/>
        <v>55.186324363001816</v>
      </c>
      <c r="AI27" s="17">
        <f t="shared" si="12"/>
        <v>19.939332860822034</v>
      </c>
      <c r="AJ27" s="17">
        <f t="shared" si="13"/>
        <v>64.508087343117808</v>
      </c>
      <c r="AM27">
        <v>1984</v>
      </c>
    </row>
    <row r="28" spans="1:39" x14ac:dyDescent="0.3">
      <c r="A28" s="24" t="s">
        <v>681</v>
      </c>
      <c r="G28" s="12">
        <v>2025</v>
      </c>
      <c r="I28" s="14">
        <f t="shared" si="14"/>
        <v>29.587411541031813</v>
      </c>
      <c r="J28" s="14">
        <f t="shared" si="15"/>
        <v>23.572015101618</v>
      </c>
      <c r="K28" s="14">
        <f t="shared" si="2"/>
        <v>32.398825638577918</v>
      </c>
      <c r="L28" s="14">
        <f t="shared" si="16"/>
        <v>29.156154301434558</v>
      </c>
      <c r="M28" s="14">
        <f t="shared" si="28"/>
        <v>21.478207692398701</v>
      </c>
      <c r="N28" s="14">
        <f t="shared" si="17"/>
        <v>32.152645303711836</v>
      </c>
      <c r="O28" s="14">
        <f t="shared" si="3"/>
        <v>0.43125723959725448</v>
      </c>
      <c r="P28" s="14">
        <f t="shared" si="4"/>
        <v>2.0938074092192984</v>
      </c>
      <c r="Q28" s="14">
        <f t="shared" si="5"/>
        <v>0.24618033486608226</v>
      </c>
      <c r="R28" s="14">
        <f t="shared" si="18"/>
        <v>97.695243885324786</v>
      </c>
      <c r="S28" s="14">
        <f t="shared" si="19"/>
        <v>86.524660094872203</v>
      </c>
      <c r="T28" s="14">
        <f t="shared" si="20"/>
        <v>100.79159767015804</v>
      </c>
      <c r="U28" s="14">
        <f t="shared" si="21"/>
        <v>96.989550220529281</v>
      </c>
      <c r="V28" s="14">
        <f t="shared" si="22"/>
        <v>82.542985454487095</v>
      </c>
      <c r="W28" s="14">
        <f t="shared" si="23"/>
        <v>100.28973473735238</v>
      </c>
      <c r="X28" s="16">
        <f t="shared" si="7"/>
        <v>0.33248874763325365</v>
      </c>
      <c r="Y28" s="16">
        <f t="shared" si="8"/>
        <v>0.31499308740118781</v>
      </c>
      <c r="Z28" s="16">
        <f t="shared" si="9"/>
        <v>0.26255067514965669</v>
      </c>
      <c r="AA28" s="17"/>
      <c r="AB28" s="17">
        <f t="shared" si="10"/>
        <v>64.573143677088851</v>
      </c>
      <c r="AC28" s="17">
        <f t="shared" si="11"/>
        <v>51.444821923824364</v>
      </c>
      <c r="AD28" s="17">
        <f t="shared" si="24"/>
        <v>98.60257535399667</v>
      </c>
      <c r="AF28" s="17">
        <f t="shared" si="25"/>
        <v>37.352505213750021</v>
      </c>
      <c r="AG28" s="17">
        <f t="shared" si="26"/>
        <v>41.290263657114778</v>
      </c>
      <c r="AH28" s="17">
        <f t="shared" si="27"/>
        <v>56.237648225269155</v>
      </c>
      <c r="AI28" s="17">
        <f t="shared" si="12"/>
        <v>17.901649405891476</v>
      </c>
      <c r="AJ28" s="17">
        <f t="shared" si="13"/>
        <v>65.059402836063782</v>
      </c>
      <c r="AM28">
        <v>1985</v>
      </c>
    </row>
    <row r="29" spans="1:39" x14ac:dyDescent="0.3">
      <c r="G29" s="12">
        <v>2026</v>
      </c>
      <c r="I29" s="14">
        <f t="shared" si="14"/>
        <v>28.991877590216525</v>
      </c>
      <c r="J29" s="14">
        <f t="shared" si="15"/>
        <v>22.673921326246354</v>
      </c>
      <c r="K29" s="14">
        <f t="shared" si="2"/>
        <v>32.07765724052679</v>
      </c>
      <c r="L29" s="14">
        <f t="shared" si="16"/>
        <v>28.521415147019518</v>
      </c>
      <c r="M29" s="14">
        <f t="shared" si="28"/>
        <v>20.48591449700988</v>
      </c>
      <c r="N29" s="14">
        <f t="shared" si="17"/>
        <v>31.810333382991004</v>
      </c>
      <c r="O29" s="14">
        <f t="shared" si="3"/>
        <v>0.47046244319700747</v>
      </c>
      <c r="P29" s="14">
        <f t="shared" si="4"/>
        <v>2.1880068292364747</v>
      </c>
      <c r="Q29" s="14">
        <f t="shared" si="5"/>
        <v>0.26732385753578569</v>
      </c>
      <c r="R29" s="14">
        <f t="shared" si="18"/>
        <v>105.60211959174748</v>
      </c>
      <c r="S29" s="14">
        <f t="shared" si="19"/>
        <v>92.70845682021212</v>
      </c>
      <c r="T29" s="14">
        <f t="shared" si="20"/>
        <v>109.54004964484716</v>
      </c>
      <c r="U29" s="14">
        <f t="shared" si="21"/>
        <v>104.76811798789824</v>
      </c>
      <c r="V29" s="14">
        <f t="shared" si="22"/>
        <v>88.130053044580706</v>
      </c>
      <c r="W29" s="14">
        <f t="shared" si="23"/>
        <v>108.96528020544083</v>
      </c>
      <c r="X29" s="16">
        <f t="shared" si="7"/>
        <v>0.32293514183156302</v>
      </c>
      <c r="Y29" s="16">
        <f t="shared" si="8"/>
        <v>0.30444244649653029</v>
      </c>
      <c r="Z29" s="16">
        <f t="shared" si="9"/>
        <v>0.24959019012639952</v>
      </c>
      <c r="AA29" s="17"/>
      <c r="AB29" s="17">
        <f t="shared" si="10"/>
        <v>63.273418646487585</v>
      </c>
      <c r="AC29" s="17">
        <f t="shared" si="11"/>
        <v>49.484774208526652</v>
      </c>
      <c r="AD29" s="17">
        <f t="shared" si="24"/>
        <v>98.969548417053304</v>
      </c>
      <c r="AF29" s="17">
        <f t="shared" si="25"/>
        <v>36.66882484366937</v>
      </c>
      <c r="AG29" s="17">
        <f t="shared" si="26"/>
        <v>40.933700162515649</v>
      </c>
      <c r="AH29" s="17">
        <f t="shared" si="27"/>
        <v>57.301428845460606</v>
      </c>
      <c r="AI29" s="17">
        <f t="shared" si="12"/>
        <v>15.941601690593764</v>
      </c>
      <c r="AJ29" s="17">
        <f t="shared" si="13"/>
        <v>65.426375899120416</v>
      </c>
      <c r="AM29">
        <v>1986</v>
      </c>
    </row>
    <row r="30" spans="1:39" x14ac:dyDescent="0.3">
      <c r="A30" s="9" t="s">
        <v>666</v>
      </c>
      <c r="G30" s="12">
        <v>2027</v>
      </c>
      <c r="I30" s="14">
        <f t="shared" si="14"/>
        <v>28.396343639401234</v>
      </c>
      <c r="J30" s="14">
        <f t="shared" si="15"/>
        <v>21.810044923716369</v>
      </c>
      <c r="K30" s="14">
        <f t="shared" si="2"/>
        <v>31.731771559580398</v>
      </c>
      <c r="L30" s="14">
        <f t="shared" si="16"/>
        <v>27.886675992604474</v>
      </c>
      <c r="M30" s="14">
        <f t="shared" si="28"/>
        <v>19.539465247248025</v>
      </c>
      <c r="N30" s="14">
        <f t="shared" si="17"/>
        <v>31.441676963140697</v>
      </c>
      <c r="O30" s="14">
        <f t="shared" si="3"/>
        <v>0.50966764679676047</v>
      </c>
      <c r="P30" s="14">
        <f t="shared" si="4"/>
        <v>2.2705796764683441</v>
      </c>
      <c r="Q30" s="14">
        <f t="shared" si="5"/>
        <v>0.29009459643970104</v>
      </c>
      <c r="R30" s="14">
        <f t="shared" si="18"/>
        <v>113.34657694794782</v>
      </c>
      <c r="S30" s="14">
        <f t="shared" si="19"/>
        <v>98.656650890316584</v>
      </c>
      <c r="T30" s="14">
        <f t="shared" si="20"/>
        <v>118.19416916109635</v>
      </c>
      <c r="U30" s="14">
        <f t="shared" si="21"/>
        <v>112.37357507679036</v>
      </c>
      <c r="V30" s="14">
        <f t="shared" si="22"/>
        <v>93.458998112011983</v>
      </c>
      <c r="W30" s="14">
        <f t="shared" si="23"/>
        <v>117.54028301357012</v>
      </c>
      <c r="X30" s="16">
        <f t="shared" si="7"/>
        <v>0.31365604572219669</v>
      </c>
      <c r="Y30" s="16">
        <f t="shared" si="8"/>
        <v>0.29424519754855805</v>
      </c>
      <c r="Z30" s="16">
        <f t="shared" si="9"/>
        <v>0.23726948320290281</v>
      </c>
      <c r="AA30" s="17"/>
      <c r="AB30" s="17">
        <f t="shared" si="10"/>
        <v>61.973693615886305</v>
      </c>
      <c r="AC30" s="17">
        <f t="shared" si="11"/>
        <v>47.599404311181786</v>
      </c>
      <c r="AD30" s="17">
        <f t="shared" si="24"/>
        <v>99.165425648295411</v>
      </c>
      <c r="AF30" s="17">
        <f t="shared" si="25"/>
        <v>35.991737525004396</v>
      </c>
      <c r="AG30" s="17">
        <f t="shared" si="26"/>
        <v>40.578835608018423</v>
      </c>
      <c r="AH30" s="17">
        <f t="shared" si="27"/>
        <v>58.377813819215845</v>
      </c>
      <c r="AI30" s="17">
        <f t="shared" si="12"/>
        <v>14.056231793248898</v>
      </c>
      <c r="AJ30" s="17">
        <f t="shared" si="13"/>
        <v>65.622253130362523</v>
      </c>
      <c r="AM30">
        <v>1987</v>
      </c>
    </row>
    <row r="31" spans="1:39" x14ac:dyDescent="0.3">
      <c r="A31" s="23" t="s">
        <v>650</v>
      </c>
      <c r="B31" s="5">
        <f>SUM(I18:I103)</f>
        <v>880.00000000000011</v>
      </c>
      <c r="C31" t="s">
        <v>613</v>
      </c>
      <c r="D31" t="s">
        <v>688</v>
      </c>
      <c r="G31" s="12">
        <v>2028</v>
      </c>
      <c r="I31" s="14">
        <f t="shared" si="14"/>
        <v>27.800809688585943</v>
      </c>
      <c r="J31" s="14">
        <f t="shared" si="15"/>
        <v>20.979082212122776</v>
      </c>
      <c r="K31" s="14">
        <f t="shared" si="2"/>
        <v>31.359768984040983</v>
      </c>
      <c r="L31" s="14">
        <f t="shared" si="16"/>
        <v>27.251936838189437</v>
      </c>
      <c r="M31" s="14">
        <f t="shared" si="28"/>
        <v>18.636741952825165</v>
      </c>
      <c r="N31" s="14">
        <f t="shared" si="17"/>
        <v>31.045184291636577</v>
      </c>
      <c r="O31" s="14">
        <f t="shared" si="3"/>
        <v>0.54887285039650635</v>
      </c>
      <c r="P31" s="14">
        <f t="shared" si="4"/>
        <v>2.342340259297611</v>
      </c>
      <c r="Q31" s="14">
        <f t="shared" si="5"/>
        <v>0.31458469240440579</v>
      </c>
      <c r="R31" s="14">
        <f t="shared" si="18"/>
        <v>120.92861595392581</v>
      </c>
      <c r="S31" s="14">
        <f t="shared" si="19"/>
        <v>104.37821876635007</v>
      </c>
      <c r="T31" s="14">
        <f t="shared" si="20"/>
        <v>126.74683342947117</v>
      </c>
      <c r="U31" s="14">
        <f t="shared" si="21"/>
        <v>119.80592148720567</v>
      </c>
      <c r="V31" s="14">
        <f t="shared" si="22"/>
        <v>98.541745917327944</v>
      </c>
      <c r="W31" s="14">
        <f t="shared" si="23"/>
        <v>126.00715145674373</v>
      </c>
      <c r="X31" s="16">
        <f t="shared" si="7"/>
        <v>0.30464357164757866</v>
      </c>
      <c r="Y31" s="16">
        <f t="shared" si="8"/>
        <v>0.28438950375264671</v>
      </c>
      <c r="Z31" s="16">
        <f t="shared" si="9"/>
        <v>0.22555697253510759</v>
      </c>
      <c r="AA31" s="17"/>
      <c r="AB31" s="17">
        <f t="shared" si="10"/>
        <v>60.673968585285031</v>
      </c>
      <c r="AC31" s="17">
        <f t="shared" si="11"/>
        <v>45.785867006925763</v>
      </c>
      <c r="AD31" s="17">
        <f t="shared" si="24"/>
        <v>99.202711848339149</v>
      </c>
      <c r="AF31" s="17">
        <f t="shared" si="25"/>
        <v>35.321179677858865</v>
      </c>
      <c r="AG31" s="17">
        <f t="shared" si="26"/>
        <v>40.225661898578281</v>
      </c>
      <c r="AH31" s="17">
        <f t="shared" si="27"/>
        <v>59.466952490982166</v>
      </c>
      <c r="AI31" s="17">
        <f t="shared" si="12"/>
        <v>12.242694488992875</v>
      </c>
      <c r="AJ31" s="17">
        <f t="shared" si="13"/>
        <v>65.659539330406261</v>
      </c>
      <c r="AM31">
        <v>1988</v>
      </c>
    </row>
    <row r="32" spans="1:39" x14ac:dyDescent="0.3">
      <c r="A32" s="23" t="s">
        <v>651</v>
      </c>
      <c r="B32" s="5">
        <f>SUM(J18:J103)</f>
        <v>880.06245852124039</v>
      </c>
      <c r="C32" t="s">
        <v>613</v>
      </c>
      <c r="D32" t="s">
        <v>688</v>
      </c>
      <c r="G32" s="12">
        <v>2029</v>
      </c>
      <c r="I32" s="14">
        <f t="shared" si="14"/>
        <v>27.205275737770652</v>
      </c>
      <c r="J32" s="14">
        <f t="shared" si="15"/>
        <v>20.179779179840899</v>
      </c>
      <c r="K32" s="14">
        <f t="shared" si="2"/>
        <v>30.960258069075628</v>
      </c>
      <c r="L32" s="14">
        <f t="shared" si="16"/>
        <v>26.617197683774393</v>
      </c>
      <c r="M32" s="14">
        <f t="shared" si="28"/>
        <v>17.775724474604644</v>
      </c>
      <c r="N32" s="14">
        <f t="shared" si="17"/>
        <v>30.619372320469495</v>
      </c>
      <c r="O32" s="14">
        <f t="shared" si="3"/>
        <v>0.58807805399625934</v>
      </c>
      <c r="P32" s="14">
        <f t="shared" si="4"/>
        <v>2.4040547052362555</v>
      </c>
      <c r="Q32" s="14">
        <f t="shared" si="5"/>
        <v>0.34088574860613363</v>
      </c>
      <c r="R32" s="14">
        <f t="shared" si="18"/>
        <v>128.34823660968144</v>
      </c>
      <c r="S32" s="14">
        <f t="shared" si="19"/>
        <v>109.88179490630668</v>
      </c>
      <c r="T32" s="14">
        <f t="shared" si="20"/>
        <v>135.1905401755827</v>
      </c>
      <c r="U32" s="14">
        <f t="shared" si="21"/>
        <v>127.06515721914414</v>
      </c>
      <c r="V32" s="14">
        <f t="shared" si="22"/>
        <v>103.38967077403831</v>
      </c>
      <c r="W32" s="14">
        <f t="shared" si="23"/>
        <v>134.35788936232632</v>
      </c>
      <c r="X32" s="16">
        <f t="shared" si="7"/>
        <v>0.29589005859109957</v>
      </c>
      <c r="Y32" s="16">
        <f t="shared" si="8"/>
        <v>0.27486392477596783</v>
      </c>
      <c r="Z32" s="16">
        <f t="shared" si="9"/>
        <v>0.21442263527710526</v>
      </c>
      <c r="AA32" s="17"/>
      <c r="AB32" s="17">
        <f t="shared" si="10"/>
        <v>59.374243554683751</v>
      </c>
      <c r="AC32" s="17">
        <f t="shared" si="11"/>
        <v>44.041425473961894</v>
      </c>
      <c r="AD32" s="17">
        <f t="shared" si="24"/>
        <v>99.093207316414279</v>
      </c>
      <c r="AF32" s="17">
        <f t="shared" si="25"/>
        <v>34.657088335467449</v>
      </c>
      <c r="AG32" s="17">
        <f t="shared" si="26"/>
        <v>39.874170977721363</v>
      </c>
      <c r="AH32" s="17">
        <f t="shared" si="27"/>
        <v>60.568995974735444</v>
      </c>
      <c r="AI32" s="17">
        <f t="shared" si="12"/>
        <v>10.498252956029006</v>
      </c>
      <c r="AJ32" s="17">
        <f t="shared" si="13"/>
        <v>65.550034798481391</v>
      </c>
      <c r="AM32">
        <v>1989</v>
      </c>
    </row>
    <row r="33" spans="1:39" x14ac:dyDescent="0.3">
      <c r="A33" s="23" t="s">
        <v>652</v>
      </c>
      <c r="B33" s="5">
        <f>SUM(K18:K103)</f>
        <v>879.99999994272844</v>
      </c>
      <c r="C33" t="s">
        <v>613</v>
      </c>
      <c r="D33" t="s">
        <v>688</v>
      </c>
      <c r="G33" s="12">
        <v>2030</v>
      </c>
      <c r="I33" s="14">
        <f t="shared" si="14"/>
        <v>26.609741786955361</v>
      </c>
      <c r="J33" s="14">
        <f t="shared" si="15"/>
        <v>19.410929593088962</v>
      </c>
      <c r="K33" s="14">
        <f t="shared" si="2"/>
        <v>30.531873230736583</v>
      </c>
      <c r="L33" s="14">
        <f t="shared" si="16"/>
        <v>25.982458529359356</v>
      </c>
      <c r="M33" s="14">
        <f t="shared" si="28"/>
        <v>16.954486003877911</v>
      </c>
      <c r="N33" s="14">
        <f t="shared" si="17"/>
        <v>30.162785565018631</v>
      </c>
      <c r="O33" s="14">
        <f t="shared" si="3"/>
        <v>0.62728325759600523</v>
      </c>
      <c r="P33" s="14">
        <f t="shared" si="4"/>
        <v>2.4564435892110517</v>
      </c>
      <c r="Q33" s="14">
        <f t="shared" si="5"/>
        <v>0.36908766571795226</v>
      </c>
      <c r="R33" s="14">
        <f t="shared" si="18"/>
        <v>135.60543891521471</v>
      </c>
      <c r="S33" s="14">
        <f t="shared" si="19"/>
        <v>115.17568479533094</v>
      </c>
      <c r="T33" s="14">
        <f t="shared" si="20"/>
        <v>143.51741469305631</v>
      </c>
      <c r="U33" s="14">
        <f t="shared" si="21"/>
        <v>134.15128227260578</v>
      </c>
      <c r="V33" s="14">
        <f t="shared" si="22"/>
        <v>108.01362150236865</v>
      </c>
      <c r="W33" s="14">
        <f t="shared" si="23"/>
        <v>142.5841036073314</v>
      </c>
      <c r="X33" s="16">
        <f t="shared" si="7"/>
        <v>0.2873880656649011</v>
      </c>
      <c r="Y33" s="16">
        <f t="shared" si="8"/>
        <v>0.2656574034777322</v>
      </c>
      <c r="Z33" s="16">
        <f t="shared" si="9"/>
        <v>0.20383793062314776</v>
      </c>
      <c r="AA33" s="17"/>
      <c r="AB33" s="17">
        <f t="shared" si="10"/>
        <v>58.074518524082478</v>
      </c>
      <c r="AC33" s="17">
        <f t="shared" si="11"/>
        <v>42.363447163403947</v>
      </c>
      <c r="AD33" s="17">
        <f t="shared" si="24"/>
        <v>98.848043381275886</v>
      </c>
      <c r="AF33" s="17">
        <f t="shared" si="25"/>
        <v>33.999401138282906</v>
      </c>
      <c r="AG33" s="17">
        <f t="shared" si="26"/>
        <v>39.52435482736098</v>
      </c>
      <c r="AH33" s="17">
        <f t="shared" si="27"/>
        <v>61.684097174946658</v>
      </c>
      <c r="AI33" s="17">
        <f t="shared" si="12"/>
        <v>8.8202746454710592</v>
      </c>
      <c r="AJ33" s="17">
        <f t="shared" si="13"/>
        <v>65.304870863342998</v>
      </c>
      <c r="AM33">
        <v>1990</v>
      </c>
    </row>
    <row r="34" spans="1:39" x14ac:dyDescent="0.3">
      <c r="A34" s="23" t="s">
        <v>650</v>
      </c>
      <c r="B34" s="5">
        <f>SUM(L18:L103)</f>
        <v>733.33333333333337</v>
      </c>
      <c r="C34" t="s">
        <v>613</v>
      </c>
      <c r="D34" t="s">
        <v>689</v>
      </c>
      <c r="G34" s="12">
        <v>2031</v>
      </c>
      <c r="I34" s="14">
        <f t="shared" si="14"/>
        <v>26.014207836140073</v>
      </c>
      <c r="J34" s="14">
        <f t="shared" si="15"/>
        <v>18.671373175592272</v>
      </c>
      <c r="K34" s="14">
        <f t="shared" si="2"/>
        <v>30.073295070698894</v>
      </c>
      <c r="L34" s="14">
        <f t="shared" si="16"/>
        <v>25.347719374944312</v>
      </c>
      <c r="M34" s="14">
        <f t="shared" si="28"/>
        <v>16.17118875049875</v>
      </c>
      <c r="N34" s="14">
        <f t="shared" si="17"/>
        <v>29.6740177668303</v>
      </c>
      <c r="O34" s="14">
        <f t="shared" si="3"/>
        <v>0.66648846119576177</v>
      </c>
      <c r="P34" s="14">
        <f t="shared" si="4"/>
        <v>2.5001844250935221</v>
      </c>
      <c r="Q34" s="14">
        <f t="shared" si="5"/>
        <v>0.39927730386859395</v>
      </c>
      <c r="R34" s="14">
        <f t="shared" si="18"/>
        <v>142.70022287052564</v>
      </c>
      <c r="S34" s="14">
        <f t="shared" si="19"/>
        <v>120.26787747958338</v>
      </c>
      <c r="T34" s="14">
        <f t="shared" si="20"/>
        <v>151.71922243961055</v>
      </c>
      <c r="U34" s="14">
        <f t="shared" si="21"/>
        <v>141.0642966475906</v>
      </c>
      <c r="V34" s="14">
        <f t="shared" si="22"/>
        <v>112.42394570705012</v>
      </c>
      <c r="W34" s="14">
        <f t="shared" si="23"/>
        <v>150.67701754373965</v>
      </c>
      <c r="X34" s="16">
        <f t="shared" si="7"/>
        <v>0.27913036578477968</v>
      </c>
      <c r="Y34" s="16">
        <f t="shared" si="8"/>
        <v>0.25675925307423642</v>
      </c>
      <c r="Z34" s="16">
        <f t="shared" si="9"/>
        <v>0.19377572664859249</v>
      </c>
      <c r="AA34" s="17"/>
      <c r="AB34" s="17">
        <f t="shared" si="10"/>
        <v>56.774793493481205</v>
      </c>
      <c r="AC34" s="17">
        <f t="shared" si="11"/>
        <v>40.74939982647826</v>
      </c>
      <c r="AD34" s="17">
        <f t="shared" si="24"/>
        <v>98.477716247322462</v>
      </c>
      <c r="AF34" s="17">
        <f t="shared" si="25"/>
        <v>33.34805632812045</v>
      </c>
      <c r="AG34" s="17">
        <f t="shared" si="26"/>
        <v>39.176205467614707</v>
      </c>
      <c r="AH34" s="17">
        <f t="shared" si="27"/>
        <v>62.812410807796795</v>
      </c>
      <c r="AI34" s="17">
        <f t="shared" si="12"/>
        <v>7.2062273085453725</v>
      </c>
      <c r="AJ34" s="17">
        <f t="shared" si="13"/>
        <v>64.934543729389574</v>
      </c>
      <c r="AM34">
        <v>1991</v>
      </c>
    </row>
    <row r="35" spans="1:39" x14ac:dyDescent="0.3">
      <c r="A35" s="23" t="s">
        <v>651</v>
      </c>
      <c r="B35" s="5">
        <f>SUM(M18:M103)</f>
        <v>733.30798874115192</v>
      </c>
      <c r="C35" t="s">
        <v>613</v>
      </c>
      <c r="D35" t="s">
        <v>689</v>
      </c>
      <c r="G35" s="12">
        <v>2032</v>
      </c>
      <c r="I35" s="14">
        <f t="shared" si="14"/>
        <v>25.418673885324782</v>
      </c>
      <c r="J35" s="14">
        <f t="shared" si="15"/>
        <v>17.959993857602207</v>
      </c>
      <c r="K35" s="14">
        <f t="shared" si="2"/>
        <v>29.583273338876847</v>
      </c>
      <c r="L35" s="14">
        <f t="shared" si="16"/>
        <v>24.712980220529275</v>
      </c>
      <c r="M35" s="14">
        <f t="shared" si="28"/>
        <v>15.424079830225708</v>
      </c>
      <c r="N35" s="14">
        <f t="shared" si="17"/>
        <v>29.151736367935488</v>
      </c>
      <c r="O35" s="14">
        <f t="shared" si="3"/>
        <v>0.70569366479550766</v>
      </c>
      <c r="P35" s="14">
        <f t="shared" si="4"/>
        <v>2.5359140273764993</v>
      </c>
      <c r="Q35" s="14">
        <f t="shared" si="5"/>
        <v>0.43153697094135879</v>
      </c>
      <c r="R35" s="14">
        <f t="shared" si="18"/>
        <v>149.63258847561423</v>
      </c>
      <c r="S35" s="14">
        <f t="shared" si="19"/>
        <v>125.1660576225658</v>
      </c>
      <c r="T35" s="14">
        <f t="shared" si="20"/>
        <v>159.78738789566788</v>
      </c>
      <c r="U35" s="14">
        <f t="shared" si="21"/>
        <v>147.80420034409858</v>
      </c>
      <c r="V35" s="14">
        <f t="shared" si="22"/>
        <v>116.63051293347532</v>
      </c>
      <c r="W35" s="14">
        <f t="shared" si="23"/>
        <v>158.62749109863114</v>
      </c>
      <c r="X35" s="16">
        <f t="shared" si="7"/>
        <v>0.27110993952683315</v>
      </c>
      <c r="Y35" s="16">
        <f t="shared" si="8"/>
        <v>0.24815914473381404</v>
      </c>
      <c r="Z35" s="16">
        <f t="shared" si="9"/>
        <v>0.1842102307622524</v>
      </c>
      <c r="AA35" s="17"/>
      <c r="AB35" s="17">
        <f t="shared" si="10"/>
        <v>55.475068462879932</v>
      </c>
      <c r="AC35" s="17">
        <f t="shared" si="11"/>
        <v>39.196847693089438</v>
      </c>
      <c r="AD35" s="17">
        <f t="shared" si="24"/>
        <v>97.992119232723596</v>
      </c>
      <c r="AF35" s="17">
        <f t="shared" si="25"/>
        <v>32.702992742358546</v>
      </c>
      <c r="AG35" s="17">
        <f t="shared" si="26"/>
        <v>38.829714956622411</v>
      </c>
      <c r="AH35" s="17">
        <f t="shared" si="27"/>
        <v>63.954093422643169</v>
      </c>
      <c r="AI35" s="17">
        <f t="shared" si="12"/>
        <v>5.6536751751565504</v>
      </c>
      <c r="AJ35" s="17">
        <f t="shared" si="13"/>
        <v>64.448946714790708</v>
      </c>
      <c r="AM35">
        <v>1992</v>
      </c>
    </row>
    <row r="36" spans="1:39" x14ac:dyDescent="0.3">
      <c r="A36" s="23" t="s">
        <v>652</v>
      </c>
      <c r="B36" s="5">
        <f>SUM(N18:N103)</f>
        <v>733.33085043150913</v>
      </c>
      <c r="C36" t="s">
        <v>613</v>
      </c>
      <c r="D36" t="s">
        <v>689</v>
      </c>
      <c r="G36" s="12">
        <v>2033</v>
      </c>
      <c r="I36" s="14">
        <f t="shared" si="14"/>
        <v>24.823139934509491</v>
      </c>
      <c r="J36" s="14">
        <f t="shared" si="15"/>
        <v>17.275718091627564</v>
      </c>
      <c r="K36" s="14">
        <f t="shared" si="2"/>
        <v>29.060652449046927</v>
      </c>
      <c r="L36" s="14">
        <f t="shared" si="16"/>
        <v>24.078241066114231</v>
      </c>
      <c r="M36" s="14">
        <f t="shared" si="28"/>
        <v>14.71148734206928</v>
      </c>
      <c r="N36" s="14">
        <f t="shared" si="17"/>
        <v>28.594709706246235</v>
      </c>
      <c r="O36" s="14">
        <f t="shared" si="3"/>
        <v>0.74489886839526065</v>
      </c>
      <c r="P36" s="14">
        <f t="shared" si="4"/>
        <v>2.5642307495582841</v>
      </c>
      <c r="Q36" s="14">
        <f t="shared" si="5"/>
        <v>0.46594274280069214</v>
      </c>
      <c r="R36" s="14">
        <f t="shared" si="18"/>
        <v>156.40253573048045</v>
      </c>
      <c r="S36" s="14">
        <f t="shared" si="19"/>
        <v>129.8776171021006</v>
      </c>
      <c r="T36" s="14">
        <f t="shared" si="20"/>
        <v>167.71302038177157</v>
      </c>
      <c r="U36" s="14">
        <f t="shared" si="21"/>
        <v>154.37099336212972</v>
      </c>
      <c r="V36" s="14">
        <f t="shared" si="22"/>
        <v>120.64273675403966</v>
      </c>
      <c r="W36" s="14">
        <f t="shared" si="23"/>
        <v>166.42604829124375</v>
      </c>
      <c r="X36" s="16">
        <f t="shared" si="7"/>
        <v>0.2633199691606285</v>
      </c>
      <c r="Y36" s="16">
        <f t="shared" si="8"/>
        <v>0.23984709558729195</v>
      </c>
      <c r="Z36" s="16">
        <f t="shared" si="9"/>
        <v>0.17511692359187836</v>
      </c>
      <c r="AA36" s="17"/>
      <c r="AB36" s="17">
        <f t="shared" si="10"/>
        <v>54.175343432278652</v>
      </c>
      <c r="AC36" s="17">
        <f t="shared" si="11"/>
        <v>37.703447795982733</v>
      </c>
      <c r="AD36" s="17">
        <f t="shared" si="24"/>
        <v>97.400573472955386</v>
      </c>
      <c r="AF36" s="17">
        <f t="shared" si="25"/>
        <v>32.064149808195594</v>
      </c>
      <c r="AG36" s="17">
        <f t="shared" si="26"/>
        <v>38.484875390364991</v>
      </c>
      <c r="AH36" s="17">
        <f t="shared" si="27"/>
        <v>65.109303423740087</v>
      </c>
      <c r="AI36" s="17">
        <f t="shared" si="12"/>
        <v>4.1602752780498449</v>
      </c>
      <c r="AJ36" s="17">
        <f t="shared" si="13"/>
        <v>63.857400955022499</v>
      </c>
      <c r="AM36">
        <v>1993</v>
      </c>
    </row>
    <row r="37" spans="1:39" x14ac:dyDescent="0.3">
      <c r="G37" s="12">
        <v>2034</v>
      </c>
      <c r="I37" s="14">
        <f t="shared" si="14"/>
        <v>24.227605983694204</v>
      </c>
      <c r="J37" s="14">
        <f t="shared" si="15"/>
        <v>16.617513232336552</v>
      </c>
      <c r="K37" s="14">
        <f t="shared" si="2"/>
        <v>28.504399350373617</v>
      </c>
      <c r="L37" s="14">
        <f t="shared" si="16"/>
        <v>23.443501911699194</v>
      </c>
      <c r="M37" s="14">
        <f t="shared" si="28"/>
        <v>14.031816626865679</v>
      </c>
      <c r="N37" s="14">
        <f t="shared" si="17"/>
        <v>28.001836721951381</v>
      </c>
      <c r="O37" s="14">
        <f t="shared" si="3"/>
        <v>0.78410407199501009</v>
      </c>
      <c r="P37" s="14">
        <f t="shared" si="4"/>
        <v>2.5856966054708739</v>
      </c>
      <c r="Q37" s="14">
        <f t="shared" si="5"/>
        <v>0.5025626284222362</v>
      </c>
      <c r="R37" s="14">
        <f t="shared" si="18"/>
        <v>163.01006463512434</v>
      </c>
      <c r="S37" s="14">
        <f t="shared" si="19"/>
        <v>134.40966616546513</v>
      </c>
      <c r="T37" s="14">
        <f t="shared" si="20"/>
        <v>175.48694747732802</v>
      </c>
      <c r="U37" s="14">
        <f t="shared" si="21"/>
        <v>160.76467570168404</v>
      </c>
      <c r="V37" s="14">
        <f t="shared" si="22"/>
        <v>124.46959583409394</v>
      </c>
      <c r="W37" s="14">
        <f t="shared" si="23"/>
        <v>174.06291285177593</v>
      </c>
      <c r="X37" s="16">
        <f t="shared" si="7"/>
        <v>0.25575383285381781</v>
      </c>
      <c r="Y37" s="16">
        <f t="shared" si="8"/>
        <v>0.23181345714003426</v>
      </c>
      <c r="Z37" s="16">
        <f t="shared" si="9"/>
        <v>0.16647249613330217</v>
      </c>
      <c r="AA37" s="17"/>
      <c r="AB37" s="17">
        <f t="shared" si="10"/>
        <v>52.875618401677379</v>
      </c>
      <c r="AC37" s="17">
        <f t="shared" si="11"/>
        <v>36.266946434955784</v>
      </c>
      <c r="AD37" s="17">
        <f t="shared" si="24"/>
        <v>96.711857159882101</v>
      </c>
      <c r="AF37" s="17">
        <f t="shared" si="25"/>
        <v>31.431467536961961</v>
      </c>
      <c r="AG37" s="17">
        <f t="shared" si="26"/>
        <v>38.141678902484074</v>
      </c>
      <c r="AH37" s="17">
        <f t="shared" si="27"/>
        <v>66.278201092216776</v>
      </c>
      <c r="AI37" s="17">
        <f t="shared" si="12"/>
        <v>2.7237739170228963</v>
      </c>
      <c r="AJ37" s="17">
        <f t="shared" si="13"/>
        <v>63.168684641949213</v>
      </c>
      <c r="AM37">
        <v>1994</v>
      </c>
    </row>
    <row r="38" spans="1:39" x14ac:dyDescent="0.3">
      <c r="G38" s="12">
        <v>2035</v>
      </c>
      <c r="I38" s="14">
        <f t="shared" si="14"/>
        <v>23.632072032878913</v>
      </c>
      <c r="J38" s="14">
        <f t="shared" si="15"/>
        <v>15.984385978184529</v>
      </c>
      <c r="K38" s="14">
        <f t="shared" si="2"/>
        <v>27.913633426117642</v>
      </c>
      <c r="L38" s="14">
        <f t="shared" si="16"/>
        <v>22.80876275728415</v>
      </c>
      <c r="M38" s="14">
        <f t="shared" si="28"/>
        <v>13.383546698704484</v>
      </c>
      <c r="N38" s="14">
        <f t="shared" si="17"/>
        <v>27.372178824550524</v>
      </c>
      <c r="O38" s="14">
        <f t="shared" si="3"/>
        <v>0.82330927559476308</v>
      </c>
      <c r="P38" s="14">
        <f t="shared" si="4"/>
        <v>2.600839279480045</v>
      </c>
      <c r="Q38" s="14">
        <f t="shared" si="5"/>
        <v>0.54145460156711778</v>
      </c>
      <c r="R38" s="14">
        <f t="shared" si="18"/>
        <v>169.45517518954586</v>
      </c>
      <c r="S38" s="14">
        <f t="shared" si="19"/>
        <v>138.76904415951546</v>
      </c>
      <c r="T38" s="14">
        <f t="shared" si="20"/>
        <v>183.09975659354191</v>
      </c>
      <c r="U38" s="14">
        <f t="shared" si="21"/>
        <v>166.98524736276153</v>
      </c>
      <c r="V38" s="14">
        <f t="shared" si="22"/>
        <v>128.11965402464972</v>
      </c>
      <c r="W38" s="14">
        <f t="shared" si="23"/>
        <v>181.5280525311988</v>
      </c>
      <c r="X38" s="16">
        <f t="shared" si="7"/>
        <v>0.24840509904327704</v>
      </c>
      <c r="Y38" s="16">
        <f t="shared" si="8"/>
        <v>0.22404890407212305</v>
      </c>
      <c r="Z38" s="16">
        <f t="shared" si="9"/>
        <v>0.15825479000213316</v>
      </c>
      <c r="AA38" s="17"/>
      <c r="AB38" s="17">
        <f t="shared" si="10"/>
        <v>51.575893371076106</v>
      </c>
      <c r="AC38" s="17">
        <f t="shared" si="11"/>
        <v>34.885175775783971</v>
      </c>
      <c r="AD38" s="17">
        <f t="shared" si="24"/>
        <v>95.93423338340591</v>
      </c>
      <c r="AF38" s="17">
        <f t="shared" si="25"/>
        <v>30.804886518487038</v>
      </c>
      <c r="AG38" s="17">
        <f t="shared" si="26"/>
        <v>37.8001176641027</v>
      </c>
      <c r="AH38" s="17">
        <f t="shared" si="27"/>
        <v>67.460948608315931</v>
      </c>
      <c r="AI38" s="17">
        <f t="shared" si="12"/>
        <v>1.3420032578510828</v>
      </c>
      <c r="AJ38" s="17">
        <f t="shared" si="13"/>
        <v>62.391060865473023</v>
      </c>
      <c r="AM38">
        <v>1995</v>
      </c>
    </row>
    <row r="39" spans="1:39" x14ac:dyDescent="0.3">
      <c r="A39" s="25" t="s">
        <v>685</v>
      </c>
      <c r="G39" s="12">
        <v>2036</v>
      </c>
      <c r="I39" s="14">
        <f t="shared" si="14"/>
        <v>23.036538082063622</v>
      </c>
      <c r="J39" s="14">
        <f t="shared" si="15"/>
        <v>15.375380872415697</v>
      </c>
      <c r="K39" s="14">
        <f t="shared" si="2"/>
        <v>27.28765794232303</v>
      </c>
      <c r="L39" s="14">
        <f t="shared" si="16"/>
        <v>22.174023602869113</v>
      </c>
      <c r="M39" s="14">
        <f t="shared" si="28"/>
        <v>12.765226841224337</v>
      </c>
      <c r="N39" s="14">
        <f t="shared" si="17"/>
        <v>26.704993411906752</v>
      </c>
      <c r="O39" s="14">
        <f t="shared" si="3"/>
        <v>0.86251447919450897</v>
      </c>
      <c r="P39" s="14">
        <f t="shared" si="4"/>
        <v>2.6101540311913602</v>
      </c>
      <c r="Q39" s="14">
        <f t="shared" si="5"/>
        <v>0.58266453041627742</v>
      </c>
      <c r="R39" s="14">
        <f t="shared" si="18"/>
        <v>175.73786739374503</v>
      </c>
      <c r="S39" s="14">
        <f t="shared" si="19"/>
        <v>142.96232985199248</v>
      </c>
      <c r="T39" s="14">
        <f t="shared" si="20"/>
        <v>190.54184512326637</v>
      </c>
      <c r="U39" s="14">
        <f t="shared" si="21"/>
        <v>173.03270834536218</v>
      </c>
      <c r="V39" s="14">
        <f t="shared" si="22"/>
        <v>131.60107952680181</v>
      </c>
      <c r="W39" s="14">
        <f t="shared" si="23"/>
        <v>188.8112325526279</v>
      </c>
      <c r="X39" s="16">
        <f t="shared" si="7"/>
        <v>0.2412675209679821</v>
      </c>
      <c r="Y39" s="16">
        <f t="shared" si="8"/>
        <v>0.21654442341367508</v>
      </c>
      <c r="Z39" s="16">
        <f t="shared" si="9"/>
        <v>0.15044274063485491</v>
      </c>
      <c r="AA39" s="17"/>
      <c r="AB39" s="17">
        <f t="shared" si="10"/>
        <v>50.276168340474825</v>
      </c>
      <c r="AC39" s="17">
        <f t="shared" si="11"/>
        <v>33.556050578726598</v>
      </c>
      <c r="AD39" s="17">
        <f t="shared" si="24"/>
        <v>95.075476639725352</v>
      </c>
      <c r="AF39" s="17">
        <f t="shared" si="25"/>
        <v>30.184347915520391</v>
      </c>
      <c r="AG39" s="17">
        <f t="shared" si="26"/>
        <v>37.460183883646565</v>
      </c>
      <c r="AH39" s="17">
        <f t="shared" si="27"/>
        <v>68.657710073895501</v>
      </c>
      <c r="AI39" s="17">
        <f t="shared" si="12"/>
        <v>1.2878060793710233E-2</v>
      </c>
      <c r="AJ39" s="17">
        <f t="shared" si="13"/>
        <v>61.532304121792464</v>
      </c>
      <c r="AM39">
        <v>1996</v>
      </c>
    </row>
    <row r="40" spans="1:39" x14ac:dyDescent="0.3">
      <c r="A40" s="5" t="s">
        <v>682</v>
      </c>
      <c r="B40" s="26">
        <v>0.45819995521651669</v>
      </c>
      <c r="C40" t="s">
        <v>621</v>
      </c>
      <c r="G40" s="12">
        <v>2037</v>
      </c>
      <c r="I40" s="14">
        <f t="shared" si="14"/>
        <v>22.441004131248334</v>
      </c>
      <c r="J40" s="14">
        <f t="shared" si="15"/>
        <v>14.789578861176658</v>
      </c>
      <c r="K40" s="14">
        <f t="shared" si="2"/>
        <v>26.625992408521462</v>
      </c>
      <c r="L40" s="14">
        <f t="shared" si="16"/>
        <v>21.539284448454069</v>
      </c>
      <c r="M40" s="14">
        <f t="shared" si="28"/>
        <v>12.175473361159773</v>
      </c>
      <c r="N40" s="14">
        <f t="shared" si="17"/>
        <v>25.999768361357646</v>
      </c>
      <c r="O40" s="14">
        <f t="shared" si="3"/>
        <v>0.90171968279426551</v>
      </c>
      <c r="P40" s="14">
        <f t="shared" si="4"/>
        <v>2.6141055000168851</v>
      </c>
      <c r="Q40" s="14">
        <f t="shared" si="5"/>
        <v>0.62622404716381652</v>
      </c>
      <c r="R40" s="14">
        <f t="shared" si="18"/>
        <v>181.85814124772185</v>
      </c>
      <c r="S40" s="14">
        <f t="shared" si="19"/>
        <v>146.99585135958611</v>
      </c>
      <c r="T40" s="14">
        <f t="shared" si="20"/>
        <v>197.8034794164995</v>
      </c>
      <c r="U40" s="14">
        <f t="shared" si="21"/>
        <v>178.90705864948603</v>
      </c>
      <c r="V40" s="14">
        <f t="shared" si="22"/>
        <v>134.92166317075447</v>
      </c>
      <c r="W40" s="14">
        <f t="shared" si="23"/>
        <v>195.90207846936181</v>
      </c>
      <c r="X40" s="16">
        <f t="shared" si="7"/>
        <v>0.23433503135897527</v>
      </c>
      <c r="Y40" s="16">
        <f t="shared" si="8"/>
        <v>0.20929130408272947</v>
      </c>
      <c r="Z40" s="16">
        <f t="shared" si="9"/>
        <v>0.14301632329372871</v>
      </c>
      <c r="AA40" s="17"/>
      <c r="AB40" s="17">
        <f t="shared" si="10"/>
        <v>48.976443309873559</v>
      </c>
      <c r="AC40" s="17">
        <f t="shared" si="11"/>
        <v>32.277565051677108</v>
      </c>
      <c r="AD40" s="17">
        <f t="shared" si="24"/>
        <v>94.14289806739157</v>
      </c>
      <c r="AF40" s="17">
        <f t="shared" si="25"/>
        <v>29.56979345820691</v>
      </c>
      <c r="AG40" s="17">
        <f t="shared" si="26"/>
        <v>37.121869806666396</v>
      </c>
      <c r="AH40" s="17">
        <f t="shared" si="27"/>
        <v>69.868651535197301</v>
      </c>
      <c r="AI40" s="17">
        <f t="shared" si="12"/>
        <v>-1.2656074662557799</v>
      </c>
      <c r="AJ40" s="17">
        <f t="shared" si="13"/>
        <v>60.599725549458682</v>
      </c>
      <c r="AM40">
        <v>1997</v>
      </c>
    </row>
    <row r="41" spans="1:39" x14ac:dyDescent="0.3">
      <c r="A41" s="5" t="s">
        <v>683</v>
      </c>
      <c r="B41" s="26">
        <f>1/B40</f>
        <v>2.1824532905671332</v>
      </c>
      <c r="C41" t="s">
        <v>684</v>
      </c>
      <c r="E41" s="5"/>
      <c r="G41" s="12">
        <v>2038</v>
      </c>
      <c r="I41" s="14">
        <f t="shared" si="14"/>
        <v>21.845470180433043</v>
      </c>
      <c r="J41" s="14">
        <f t="shared" si="15"/>
        <v>14.226095906565826</v>
      </c>
      <c r="K41" s="14">
        <f t="shared" si="2"/>
        <v>25.928405046398176</v>
      </c>
      <c r="L41" s="14">
        <f t="shared" si="16"/>
        <v>20.904545294039028</v>
      </c>
      <c r="M41" s="14">
        <f t="shared" si="28"/>
        <v>11.612966491874191</v>
      </c>
      <c r="N41" s="14">
        <f t="shared" si="17"/>
        <v>25.256256635895227</v>
      </c>
      <c r="O41" s="14">
        <f t="shared" si="3"/>
        <v>0.94092488639401495</v>
      </c>
      <c r="P41" s="14">
        <f t="shared" si="4"/>
        <v>2.6131294146916346</v>
      </c>
      <c r="Q41" s="14">
        <f t="shared" si="5"/>
        <v>0.67214841050294893</v>
      </c>
      <c r="R41" s="14">
        <f t="shared" si="18"/>
        <v>187.81599675147632</v>
      </c>
      <c r="S41" s="14">
        <f t="shared" si="19"/>
        <v>150.87569569774044</v>
      </c>
      <c r="T41" s="14">
        <f t="shared" si="20"/>
        <v>204.87486261097172</v>
      </c>
      <c r="U41" s="14">
        <f t="shared" si="21"/>
        <v>184.60829827513305</v>
      </c>
      <c r="V41" s="14">
        <f t="shared" si="22"/>
        <v>138.08883585035653</v>
      </c>
      <c r="W41" s="14">
        <f t="shared" si="23"/>
        <v>202.79014846096959</v>
      </c>
      <c r="X41" s="16">
        <f t="shared" si="7"/>
        <v>0.22760173728190813</v>
      </c>
      <c r="Y41" s="16">
        <f t="shared" si="8"/>
        <v>0.20228112677356216</v>
      </c>
      <c r="Z41" s="16">
        <f t="shared" si="9"/>
        <v>0.13595650173709731</v>
      </c>
      <c r="AA41" s="17"/>
      <c r="AB41" s="17">
        <f t="shared" si="10"/>
        <v>47.676718279272279</v>
      </c>
      <c r="AC41" s="17">
        <f t="shared" si="11"/>
        <v>31.047789823208213</v>
      </c>
      <c r="AD41" s="17">
        <f t="shared" si="24"/>
        <v>93.143369469624631</v>
      </c>
      <c r="AF41" s="17">
        <f t="shared" si="25"/>
        <v>28.961165438615062</v>
      </c>
      <c r="AG41" s="17">
        <f t="shared" si="26"/>
        <v>36.785167715661046</v>
      </c>
      <c r="AH41" s="17">
        <f t="shared" si="27"/>
        <v>71.093941005885227</v>
      </c>
      <c r="AI41" s="17">
        <f t="shared" si="12"/>
        <v>-2.4953826947246753</v>
      </c>
      <c r="AJ41" s="17">
        <f t="shared" si="13"/>
        <v>59.600196951691743</v>
      </c>
      <c r="AM41">
        <v>1998</v>
      </c>
    </row>
    <row r="42" spans="1:39" x14ac:dyDescent="0.3">
      <c r="A42" s="5"/>
      <c r="G42" s="12">
        <v>2039</v>
      </c>
      <c r="I42" s="14">
        <f t="shared" si="14"/>
        <v>21.249936229617752</v>
      </c>
      <c r="J42" s="14">
        <f t="shared" si="15"/>
        <v>13.684081652525668</v>
      </c>
      <c r="K42" s="14">
        <f t="shared" si="2"/>
        <v>25.194944400328517</v>
      </c>
      <c r="L42" s="14">
        <f t="shared" si="16"/>
        <v>20.269806139623988</v>
      </c>
      <c r="M42" s="14">
        <f t="shared" si="28"/>
        <v>11.076447439949604</v>
      </c>
      <c r="N42" s="14">
        <f t="shared" si="17"/>
        <v>24.47450997572329</v>
      </c>
      <c r="O42" s="14">
        <f t="shared" si="3"/>
        <v>0.98013008999376439</v>
      </c>
      <c r="P42" s="14">
        <f t="shared" si="4"/>
        <v>2.6076342125760643</v>
      </c>
      <c r="Q42" s="14">
        <f t="shared" si="5"/>
        <v>0.72043442460522655</v>
      </c>
      <c r="R42" s="14">
        <f t="shared" si="18"/>
        <v>193.61143390500843</v>
      </c>
      <c r="S42" s="14">
        <f t="shared" si="19"/>
        <v>154.60771796661109</v>
      </c>
      <c r="T42" s="14">
        <f t="shared" si="20"/>
        <v>211.74621108378858</v>
      </c>
      <c r="U42" s="14">
        <f t="shared" si="21"/>
        <v>190.13642722230324</v>
      </c>
      <c r="V42" s="14">
        <f t="shared" si="22"/>
        <v>141.10968515216098</v>
      </c>
      <c r="W42" s="14">
        <f t="shared" si="23"/>
        <v>209.46501481798504</v>
      </c>
      <c r="X42" s="16">
        <f t="shared" si="7"/>
        <v>0.2210619151277769</v>
      </c>
      <c r="Y42" s="16">
        <f t="shared" si="8"/>
        <v>0.19550575418368954</v>
      </c>
      <c r="Z42" s="16">
        <f t="shared" si="9"/>
        <v>0.12924517942351463</v>
      </c>
      <c r="AA42" s="17"/>
      <c r="AB42" s="17">
        <f t="shared" si="10"/>
        <v>46.376993248671006</v>
      </c>
      <c r="AC42" s="17">
        <f t="shared" si="11"/>
        <v>29.864869030943979</v>
      </c>
      <c r="AD42" s="17">
        <f t="shared" si="24"/>
        <v>92.083346178743923</v>
      </c>
      <c r="AF42" s="17">
        <f t="shared" si="25"/>
        <v>28.358406705318103</v>
      </c>
      <c r="AG42" s="17">
        <f t="shared" si="26"/>
        <v>36.45006992990136</v>
      </c>
      <c r="AH42" s="17">
        <f t="shared" si="27"/>
        <v>72.333748490356655</v>
      </c>
      <c r="AI42" s="17">
        <f t="shared" si="12"/>
        <v>-3.6783034869889093</v>
      </c>
      <c r="AJ42" s="17">
        <f t="shared" si="13"/>
        <v>58.540173660811035</v>
      </c>
      <c r="AM42">
        <v>1999</v>
      </c>
    </row>
    <row r="43" spans="1:39" x14ac:dyDescent="0.3">
      <c r="A43" s="9" t="s">
        <v>637</v>
      </c>
      <c r="G43" s="12">
        <v>2040</v>
      </c>
      <c r="I43" s="14">
        <f t="shared" si="14"/>
        <v>20.654402278802465</v>
      </c>
      <c r="J43" s="14">
        <f t="shared" si="15"/>
        <v>13.16271814156444</v>
      </c>
      <c r="K43" s="14">
        <f t="shared" si="2"/>
        <v>24.425968977439627</v>
      </c>
      <c r="L43" s="14">
        <f t="shared" si="16"/>
        <v>19.635066985208947</v>
      </c>
      <c r="M43" s="14">
        <f t="shared" si="28"/>
        <v>10.564715568223932</v>
      </c>
      <c r="N43" s="14">
        <f t="shared" si="17"/>
        <v>23.654910489617258</v>
      </c>
      <c r="O43" s="14">
        <f t="shared" si="3"/>
        <v>1.0193352935935174</v>
      </c>
      <c r="P43" s="14">
        <f t="shared" si="4"/>
        <v>2.5980025733405085</v>
      </c>
      <c r="Q43" s="14">
        <f t="shared" si="5"/>
        <v>0.77105848782236919</v>
      </c>
      <c r="R43" s="14">
        <f t="shared" si="18"/>
        <v>199.24445270831819</v>
      </c>
      <c r="S43" s="14">
        <f t="shared" si="19"/>
        <v>158.19755018703776</v>
      </c>
      <c r="T43" s="14">
        <f t="shared" si="20"/>
        <v>218.40783898672666</v>
      </c>
      <c r="U43" s="14">
        <f t="shared" si="21"/>
        <v>195.4914454909966</v>
      </c>
      <c r="V43" s="14">
        <f t="shared" si="22"/>
        <v>143.99097121622205</v>
      </c>
      <c r="W43" s="14">
        <f t="shared" si="23"/>
        <v>215.91635404242612</v>
      </c>
      <c r="X43" s="16">
        <f t="shared" si="7"/>
        <v>0.21471000574759208</v>
      </c>
      <c r="Y43" s="16">
        <f t="shared" si="8"/>
        <v>0.18895732156821693</v>
      </c>
      <c r="Z43" s="16">
        <f t="shared" si="9"/>
        <v>0.12286515312462268</v>
      </c>
      <c r="AA43" s="17"/>
      <c r="AB43" s="17">
        <f t="shared" si="10"/>
        <v>45.077268218069733</v>
      </c>
      <c r="AC43" s="17">
        <f t="shared" si="11"/>
        <v>28.727017520865012</v>
      </c>
      <c r="AD43" s="17">
        <f t="shared" si="24"/>
        <v>90.96888881607255</v>
      </c>
      <c r="AF43" s="17">
        <f t="shared" si="25"/>
        <v>27.761460658027318</v>
      </c>
      <c r="AG43" s="17">
        <f t="shared" si="26"/>
        <v>36.116568805255085</v>
      </c>
      <c r="AH43" s="17">
        <f t="shared" si="27"/>
        <v>73.588246007329815</v>
      </c>
      <c r="AI43" s="17">
        <f t="shared" si="12"/>
        <v>-4.8161549970678763</v>
      </c>
      <c r="AJ43" s="17">
        <f t="shared" si="13"/>
        <v>57.425716298139662</v>
      </c>
      <c r="AM43">
        <v>2000</v>
      </c>
    </row>
    <row r="44" spans="1:39" x14ac:dyDescent="0.3">
      <c r="A44" t="s">
        <v>631</v>
      </c>
      <c r="B44" s="2">
        <f>WorldAnalysis!Z4</f>
        <v>-2.8733621422366303E-2</v>
      </c>
      <c r="C44" t="s">
        <v>635</v>
      </c>
      <c r="G44" s="12">
        <v>2041</v>
      </c>
      <c r="I44" s="14">
        <f t="shared" si="14"/>
        <v>20.058868327987174</v>
      </c>
      <c r="J44" s="14">
        <f t="shared" si="15"/>
        <v>12.661218580370834</v>
      </c>
      <c r="K44" s="14">
        <f t="shared" si="2"/>
        <v>23.622173687974502</v>
      </c>
      <c r="L44" s="14">
        <f t="shared" si="16"/>
        <v>19.000327830793907</v>
      </c>
      <c r="M44" s="14">
        <f t="shared" si="28"/>
        <v>10.076625708971985</v>
      </c>
      <c r="N44" s="14">
        <f t="shared" si="17"/>
        <v>22.798198835940312</v>
      </c>
      <c r="O44" s="14">
        <f t="shared" si="3"/>
        <v>1.0585404971932668</v>
      </c>
      <c r="P44" s="14">
        <f t="shared" si="4"/>
        <v>2.5845928713988489</v>
      </c>
      <c r="Q44" s="14">
        <f t="shared" si="5"/>
        <v>0.82397485203419052</v>
      </c>
      <c r="R44" s="14">
        <f t="shared" si="18"/>
        <v>204.71505316140559</v>
      </c>
      <c r="S44" s="14">
        <f t="shared" si="19"/>
        <v>161.65060979986617</v>
      </c>
      <c r="T44" s="14">
        <f t="shared" si="20"/>
        <v>224.8502499925379</v>
      </c>
      <c r="U44" s="14">
        <f t="shared" si="21"/>
        <v>200.67335308121312</v>
      </c>
      <c r="V44" s="14">
        <f t="shared" si="22"/>
        <v>146.7391418641235</v>
      </c>
      <c r="W44" s="14">
        <f t="shared" si="23"/>
        <v>222.13404463404621</v>
      </c>
      <c r="X44" s="16">
        <f t="shared" si="7"/>
        <v>0.20854060972684665</v>
      </c>
      <c r="Y44" s="16">
        <f t="shared" si="8"/>
        <v>0.18262822761056763</v>
      </c>
      <c r="Z44" s="16">
        <f t="shared" si="9"/>
        <v>0.11680006882787047</v>
      </c>
      <c r="AA44" s="17"/>
      <c r="AB44" s="17">
        <f t="shared" si="10"/>
        <v>43.77754318746846</v>
      </c>
      <c r="AC44" s="17">
        <f t="shared" si="11"/>
        <v>27.632518153320053</v>
      </c>
      <c r="AD44" s="17">
        <f t="shared" si="24"/>
        <v>89.805683998290192</v>
      </c>
      <c r="AF44" s="17">
        <f t="shared" si="25"/>
        <v>27.170271242277245</v>
      </c>
      <c r="AG44" s="17">
        <f t="shared" si="26"/>
        <v>35.784656734012401</v>
      </c>
      <c r="AH44" s="17">
        <f t="shared" si="27"/>
        <v>74.857607613710769</v>
      </c>
      <c r="AI44" s="17">
        <f t="shared" si="12"/>
        <v>-5.9106543646128351</v>
      </c>
      <c r="AJ44" s="17">
        <f t="shared" si="13"/>
        <v>56.262511480357304</v>
      </c>
      <c r="AM44">
        <v>2001</v>
      </c>
    </row>
    <row r="45" spans="1:39" x14ac:dyDescent="0.3">
      <c r="A45" t="s">
        <v>632</v>
      </c>
      <c r="B45" s="2">
        <f>WorldAnalysis!Z5</f>
        <v>-3.3494833146035977E-2</v>
      </c>
      <c r="C45" t="s">
        <v>635</v>
      </c>
      <c r="G45" s="12">
        <v>2042</v>
      </c>
      <c r="I45" s="14">
        <f t="shared" si="14"/>
        <v>19.463334377171883</v>
      </c>
      <c r="J45" s="14">
        <f t="shared" si="15"/>
        <v>12.178826152458704</v>
      </c>
      <c r="K45" s="14">
        <f t="shared" si="2"/>
        <v>22.784611783896828</v>
      </c>
      <c r="L45" s="14">
        <f t="shared" si="16"/>
        <v>18.365588676378866</v>
      </c>
      <c r="M45" s="14">
        <f t="shared" si="28"/>
        <v>9.6110856012174786</v>
      </c>
      <c r="N45" s="14">
        <f t="shared" si="17"/>
        <v>21.905497605535395</v>
      </c>
      <c r="O45" s="14">
        <f t="shared" si="3"/>
        <v>1.0977457007930163</v>
      </c>
      <c r="P45" s="14">
        <f t="shared" si="4"/>
        <v>2.5677405512412257</v>
      </c>
      <c r="Q45" s="14">
        <f t="shared" si="5"/>
        <v>0.87911417836143357</v>
      </c>
      <c r="R45" s="14">
        <f t="shared" si="18"/>
        <v>210.02323526427065</v>
      </c>
      <c r="S45" s="14">
        <f t="shared" si="19"/>
        <v>164.97210784144582</v>
      </c>
      <c r="T45" s="14">
        <f t="shared" si="20"/>
        <v>231.06423502450977</v>
      </c>
      <c r="U45" s="14">
        <f t="shared" si="21"/>
        <v>205.68214999295282</v>
      </c>
      <c r="V45" s="14">
        <f t="shared" si="22"/>
        <v>149.36034702809189</v>
      </c>
      <c r="W45" s="14">
        <f t="shared" si="23"/>
        <v>228.10827125373768</v>
      </c>
      <c r="X45" s="16">
        <f t="shared" si="7"/>
        <v>0.20254848279576598</v>
      </c>
      <c r="Y45" s="16">
        <f t="shared" si="8"/>
        <v>0.1765111255989954</v>
      </c>
      <c r="Z45" s="16">
        <f t="shared" si="9"/>
        <v>0.1110343798160401</v>
      </c>
      <c r="AA45" s="17"/>
      <c r="AB45" s="17">
        <f t="shared" si="10"/>
        <v>42.47781815686718</v>
      </c>
      <c r="AC45" s="17">
        <f t="shared" si="11"/>
        <v>26.579719211678558</v>
      </c>
      <c r="AD45" s="17">
        <f t="shared" si="24"/>
        <v>88.599064038928518</v>
      </c>
      <c r="AF45" s="17">
        <f t="shared" si="25"/>
        <v>26.584782944161972</v>
      </c>
      <c r="AG45" s="17">
        <f t="shared" si="26"/>
        <v>35.454326144712425</v>
      </c>
      <c r="AH45" s="17">
        <f t="shared" si="27"/>
        <v>76.142009428743265</v>
      </c>
      <c r="AI45" s="17">
        <f t="shared" si="12"/>
        <v>-6.9634533062543298</v>
      </c>
      <c r="AJ45" s="17">
        <f t="shared" si="13"/>
        <v>55.05589152099563</v>
      </c>
      <c r="AM45">
        <v>2002</v>
      </c>
    </row>
    <row r="46" spans="1:39" x14ac:dyDescent="0.3">
      <c r="A46" t="s">
        <v>633</v>
      </c>
      <c r="B46" s="2">
        <f>WorldAnalysis!Z6</f>
        <v>-4.9363746697164437E-2</v>
      </c>
      <c r="C46" t="s">
        <v>635</v>
      </c>
      <c r="G46" s="12">
        <v>2043</v>
      </c>
      <c r="I46" s="14">
        <f t="shared" si="14"/>
        <v>18.867800426356592</v>
      </c>
      <c r="J46" s="14">
        <f t="shared" si="15"/>
        <v>11.714812876050027</v>
      </c>
      <c r="K46" s="14">
        <f t="shared" si="2"/>
        <v>21.914710979399487</v>
      </c>
      <c r="L46" s="14">
        <f t="shared" si="16"/>
        <v>17.730849521963826</v>
      </c>
      <c r="M46" s="14">
        <f t="shared" si="28"/>
        <v>9.1670534464412317</v>
      </c>
      <c r="N46" s="14">
        <f t="shared" si="17"/>
        <v>20.978328503497309</v>
      </c>
      <c r="O46" s="14">
        <f t="shared" si="3"/>
        <v>1.1369509043927657</v>
      </c>
      <c r="P46" s="14">
        <f t="shared" si="4"/>
        <v>2.5477594296087958</v>
      </c>
      <c r="Q46" s="14">
        <f t="shared" si="5"/>
        <v>0.93638247590217816</v>
      </c>
      <c r="R46" s="14">
        <f t="shared" si="18"/>
        <v>215.16899901691335</v>
      </c>
      <c r="S46" s="14">
        <f t="shared" si="19"/>
        <v>168.16705680764127</v>
      </c>
      <c r="T46" s="14">
        <f t="shared" si="20"/>
        <v>237.04097438252782</v>
      </c>
      <c r="U46" s="14">
        <f t="shared" si="21"/>
        <v>210.51783622621568</v>
      </c>
      <c r="V46" s="14">
        <f t="shared" si="22"/>
        <v>151.86045251348494</v>
      </c>
      <c r="W46" s="14">
        <f t="shared" si="23"/>
        <v>233.82963357287332</v>
      </c>
      <c r="X46" s="16">
        <f t="shared" si="7"/>
        <v>0.19672853137143775</v>
      </c>
      <c r="Y46" s="16">
        <f t="shared" si="8"/>
        <v>0.17059891489863804</v>
      </c>
      <c r="Z46" s="16">
        <f t="shared" si="9"/>
        <v>0.10555330681612435</v>
      </c>
      <c r="AA46" s="17"/>
      <c r="AB46" s="17">
        <f t="shared" si="10"/>
        <v>41.1780931262659</v>
      </c>
      <c r="AC46" s="17">
        <f t="shared" si="11"/>
        <v>25.567031909713606</v>
      </c>
      <c r="AD46" s="17">
        <f t="shared" si="24"/>
        <v>87.354025691521471</v>
      </c>
      <c r="AF46" s="17">
        <f t="shared" si="25"/>
        <v>26.004940785122322</v>
      </c>
      <c r="AG46" s="17">
        <f t="shared" si="26"/>
        <v>35.125569501970489</v>
      </c>
      <c r="AH46" s="17">
        <f t="shared" si="27"/>
        <v>77.441629658444498</v>
      </c>
      <c r="AI46" s="17">
        <f t="shared" si="12"/>
        <v>-7.9761406082192821</v>
      </c>
      <c r="AJ46" s="17">
        <f t="shared" si="13"/>
        <v>53.810853173588583</v>
      </c>
      <c r="AM46">
        <v>2003</v>
      </c>
    </row>
    <row r="47" spans="1:39" x14ac:dyDescent="0.3">
      <c r="G47" s="12">
        <v>2044</v>
      </c>
      <c r="I47" s="14">
        <f t="shared" si="14"/>
        <v>18.272266475541301</v>
      </c>
      <c r="J47" s="14">
        <f t="shared" si="15"/>
        <v>11.268478505472521</v>
      </c>
      <c r="K47" s="14">
        <f t="shared" si="2"/>
        <v>21.014282494128974</v>
      </c>
      <c r="L47" s="14">
        <f t="shared" si="16"/>
        <v>17.096110367548786</v>
      </c>
      <c r="M47" s="14">
        <f t="shared" si="28"/>
        <v>8.7435355772156473</v>
      </c>
      <c r="N47" s="14">
        <f t="shared" si="17"/>
        <v>20.018621987740982</v>
      </c>
      <c r="O47" s="14">
        <f t="shared" si="3"/>
        <v>1.1761561079925151</v>
      </c>
      <c r="P47" s="14">
        <f t="shared" si="4"/>
        <v>2.5249429282568734</v>
      </c>
      <c r="Q47" s="14">
        <f t="shared" si="5"/>
        <v>0.99566050638799197</v>
      </c>
      <c r="R47" s="14">
        <f t="shared" si="18"/>
        <v>220.1523444193337</v>
      </c>
      <c r="S47" s="14">
        <f t="shared" si="19"/>
        <v>171.24027821822469</v>
      </c>
      <c r="T47" s="14">
        <f t="shared" si="20"/>
        <v>242.7721423354721</v>
      </c>
      <c r="U47" s="14">
        <f t="shared" si="21"/>
        <v>215.18041178100171</v>
      </c>
      <c r="V47" s="14">
        <f t="shared" si="22"/>
        <v>154.24505312545284</v>
      </c>
      <c r="W47" s="14">
        <f t="shared" si="23"/>
        <v>239.28925775134815</v>
      </c>
      <c r="X47" s="16">
        <f t="shared" si="7"/>
        <v>0.19107580822803275</v>
      </c>
      <c r="Y47" s="16">
        <f t="shared" si="8"/>
        <v>0.16488473270921336</v>
      </c>
      <c r="Z47" s="16">
        <f t="shared" si="9"/>
        <v>0.1003428001154051</v>
      </c>
      <c r="AA47" s="17"/>
      <c r="AB47" s="17">
        <f t="shared" si="10"/>
        <v>39.878368095664626</v>
      </c>
      <c r="AC47" s="17">
        <f t="shared" si="11"/>
        <v>24.592927993953513</v>
      </c>
      <c r="AD47" s="17">
        <f t="shared" si="24"/>
        <v>86.075247978837311</v>
      </c>
      <c r="AF47" s="17">
        <f t="shared" si="25"/>
        <v>25.430690316783213</v>
      </c>
      <c r="AG47" s="17">
        <f t="shared" si="26"/>
        <v>34.798379306306231</v>
      </c>
      <c r="AH47" s="17">
        <f t="shared" si="27"/>
        <v>78.756648620330637</v>
      </c>
      <c r="AI47" s="17">
        <f t="shared" si="12"/>
        <v>-8.9502445239793751</v>
      </c>
      <c r="AJ47" s="17">
        <f t="shared" si="13"/>
        <v>52.532075460904423</v>
      </c>
      <c r="AM47">
        <v>2004</v>
      </c>
    </row>
    <row r="48" spans="1:39" x14ac:dyDescent="0.3">
      <c r="G48" s="12">
        <v>2045</v>
      </c>
      <c r="I48" s="14">
        <f t="shared" si="14"/>
        <v>17.676732524726013</v>
      </c>
      <c r="J48" s="14">
        <f t="shared" si="15"/>
        <v>10.839149474414018</v>
      </c>
      <c r="K48" s="14">
        <f t="shared" si="2"/>
        <v>20.085521897960373</v>
      </c>
      <c r="L48" s="14">
        <f t="shared" si="16"/>
        <v>16.461371213133745</v>
      </c>
      <c r="M48" s="14">
        <f t="shared" si="28"/>
        <v>8.339584233548285</v>
      </c>
      <c r="N48" s="14">
        <f t="shared" si="17"/>
        <v>19.028718169390586</v>
      </c>
      <c r="O48" s="14">
        <f t="shared" si="3"/>
        <v>1.2153613115922681</v>
      </c>
      <c r="P48" s="14">
        <f t="shared" si="4"/>
        <v>2.4995652408657332</v>
      </c>
      <c r="Q48" s="14">
        <f t="shared" si="5"/>
        <v>1.0568037285697862</v>
      </c>
      <c r="R48" s="14">
        <f t="shared" si="18"/>
        <v>224.97327147153172</v>
      </c>
      <c r="S48" s="14">
        <f t="shared" si="19"/>
        <v>174.19640989306487</v>
      </c>
      <c r="T48" s="14">
        <f t="shared" si="20"/>
        <v>248.25001194400676</v>
      </c>
      <c r="U48" s="14">
        <f t="shared" si="21"/>
        <v>219.66987665731091</v>
      </c>
      <c r="V48" s="14">
        <f t="shared" si="22"/>
        <v>156.51948518914782</v>
      </c>
      <c r="W48" s="14">
        <f t="shared" si="23"/>
        <v>244.47890816118195</v>
      </c>
      <c r="X48" s="16">
        <f t="shared" si="7"/>
        <v>0.18558550829143577</v>
      </c>
      <c r="Y48" s="16">
        <f t="shared" si="8"/>
        <v>0.15936194609878951</v>
      </c>
      <c r="Z48" s="16">
        <f t="shared" si="9"/>
        <v>9.538950354762403E-2</v>
      </c>
      <c r="AA48" s="17"/>
      <c r="AB48" s="17">
        <f t="shared" si="10"/>
        <v>38.578643065063353</v>
      </c>
      <c r="AC48" s="17">
        <f t="shared" si="11"/>
        <v>23.655937437383887</v>
      </c>
      <c r="AD48" s="17">
        <f t="shared" si="24"/>
        <v>84.7671091506256</v>
      </c>
      <c r="AF48" s="17">
        <f t="shared" si="25"/>
        <v>24.861977615840857</v>
      </c>
      <c r="AG48" s="17">
        <f t="shared" si="26"/>
        <v>34.472748093972541</v>
      </c>
      <c r="AH48" s="17">
        <f t="shared" si="27"/>
        <v>80.08724876843516</v>
      </c>
      <c r="AI48" s="17">
        <f t="shared" si="12"/>
        <v>-9.8872350805490008</v>
      </c>
      <c r="AJ48" s="17">
        <f t="shared" si="13"/>
        <v>51.223936632692713</v>
      </c>
      <c r="AM48">
        <v>2005</v>
      </c>
    </row>
    <row r="49" spans="7:42" x14ac:dyDescent="0.3">
      <c r="G49" s="12">
        <v>2046</v>
      </c>
      <c r="I49" s="14">
        <f t="shared" si="14"/>
        <v>17.081198573910722</v>
      </c>
      <c r="J49" s="14">
        <f t="shared" si="15"/>
        <v>10.426177879438844</v>
      </c>
      <c r="K49" s="14">
        <f t="shared" si="2"/>
        <v>19.131000859309591</v>
      </c>
      <c r="L49" s="14">
        <f t="shared" si="16"/>
        <v>15.826632058718705</v>
      </c>
      <c r="M49" s="14">
        <f t="shared" si="28"/>
        <v>7.9542954419583545</v>
      </c>
      <c r="N49" s="14">
        <f t="shared" si="17"/>
        <v>18.011358017857344</v>
      </c>
      <c r="O49" s="14">
        <f t="shared" si="3"/>
        <v>1.2545665151920176</v>
      </c>
      <c r="P49" s="14">
        <f t="shared" si="4"/>
        <v>2.47188243748049</v>
      </c>
      <c r="Q49" s="14">
        <f t="shared" si="5"/>
        <v>1.1196428414522472</v>
      </c>
      <c r="R49" s="14">
        <f t="shared" si="18"/>
        <v>229.63178017350737</v>
      </c>
      <c r="S49" s="14">
        <f t="shared" si="19"/>
        <v>177.03991295109364</v>
      </c>
      <c r="T49" s="14">
        <f t="shared" si="20"/>
        <v>253.46755763290938</v>
      </c>
      <c r="U49" s="14">
        <f t="shared" si="21"/>
        <v>223.98623085514328</v>
      </c>
      <c r="V49" s="14">
        <f t="shared" si="22"/>
        <v>158.68883849150009</v>
      </c>
      <c r="W49" s="14">
        <f t="shared" si="23"/>
        <v>249.39109671150669</v>
      </c>
      <c r="X49" s="16">
        <f t="shared" si="7"/>
        <v>0.18025296455471224</v>
      </c>
      <c r="Y49" s="16">
        <f t="shared" si="8"/>
        <v>0.15402414430438296</v>
      </c>
      <c r="Z49" s="16">
        <f t="shared" si="9"/>
        <v>9.0680720256930844E-2</v>
      </c>
      <c r="AA49" s="17"/>
      <c r="AB49" s="17">
        <f t="shared" si="10"/>
        <v>37.27891803446208</v>
      </c>
      <c r="AC49" s="17">
        <f t="shared" si="11"/>
        <v>22.754646221019563</v>
      </c>
      <c r="AD49" s="17">
        <f t="shared" si="24"/>
        <v>83.433702810405066</v>
      </c>
      <c r="AF49" s="17">
        <f t="shared" si="25"/>
        <v>24.298749278999246</v>
      </c>
      <c r="AG49" s="17">
        <f t="shared" si="26"/>
        <v>34.148668436785229</v>
      </c>
      <c r="AH49" s="17">
        <f t="shared" si="27"/>
        <v>81.433614718623701</v>
      </c>
      <c r="AI49" s="17">
        <f t="shared" si="12"/>
        <v>-10.788526296913325</v>
      </c>
      <c r="AJ49" s="17">
        <f t="shared" si="13"/>
        <v>49.890530292472178</v>
      </c>
      <c r="AM49">
        <v>2006</v>
      </c>
    </row>
    <row r="50" spans="7:42" x14ac:dyDescent="0.3">
      <c r="G50" s="12">
        <v>2047</v>
      </c>
      <c r="I50" s="14">
        <f t="shared" si="14"/>
        <v>16.485664623095431</v>
      </c>
      <c r="J50" s="14">
        <f t="shared" si="15"/>
        <v>10.028940502232224</v>
      </c>
      <c r="K50" s="14">
        <f t="shared" ref="K50:K81" si="30">$H$17+$B$22/(1+EXP(-$B$23*((G50-2014)-$B$24)))</f>
        <v>18.153649204767536</v>
      </c>
      <c r="L50" s="14">
        <f t="shared" si="16"/>
        <v>15.191892904303664</v>
      </c>
      <c r="M50" s="14">
        <f t="shared" si="28"/>
        <v>7.586806992539878</v>
      </c>
      <c r="N50" s="14">
        <f t="shared" si="17"/>
        <v>16.969664239403137</v>
      </c>
      <c r="O50" s="14">
        <f t="shared" si="3"/>
        <v>1.293771718791767</v>
      </c>
      <c r="P50" s="14">
        <f t="shared" si="4"/>
        <v>2.4421335096923462</v>
      </c>
      <c r="Q50" s="14">
        <f t="shared" si="5"/>
        <v>1.1839849653643988</v>
      </c>
      <c r="R50" s="14">
        <f t="shared" si="18"/>
        <v>234.12787052526068</v>
      </c>
      <c r="S50" s="14">
        <f t="shared" si="19"/>
        <v>179.77507854261151</v>
      </c>
      <c r="T50" s="14">
        <f t="shared" si="20"/>
        <v>258.41855287057325</v>
      </c>
      <c r="U50" s="14">
        <f t="shared" si="21"/>
        <v>228.12947437449881</v>
      </c>
      <c r="V50" s="14">
        <f t="shared" si="22"/>
        <v>160.75796767128369</v>
      </c>
      <c r="W50" s="14">
        <f t="shared" si="23"/>
        <v>254.01918695861664</v>
      </c>
      <c r="X50" s="16">
        <f t="shared" ref="X50:X81" si="31">X49*(1+$B$44)</f>
        <v>0.17507364411093793</v>
      </c>
      <c r="Y50" s="16">
        <f t="shared" ref="Y50:Y81" si="32">Y49*(1+$B$45)</f>
        <v>0.14886513129044668</v>
      </c>
      <c r="Z50" s="16">
        <f t="shared" ref="Z50:Z81" si="33">Z49*(1+$B$46)</f>
        <v>8.6204380151851279E-2</v>
      </c>
      <c r="AA50" s="17"/>
      <c r="AB50" s="17">
        <f t="shared" ref="AB50:AB81" si="34">I50*$B$41</f>
        <v>35.9791930038608</v>
      </c>
      <c r="AC50" s="17">
        <f t="shared" ref="AC50:AC81" si="35">J50*$B$41</f>
        <v>21.887694199998716</v>
      </c>
      <c r="AD50" s="17">
        <f t="shared" si="24"/>
        <v>82.078853249995191</v>
      </c>
      <c r="AF50" s="17">
        <f t="shared" si="25"/>
        <v>23.740952417955477</v>
      </c>
      <c r="AG50" s="17">
        <f t="shared" si="26"/>
        <v>33.826132941953702</v>
      </c>
      <c r="AH50" s="17">
        <f t="shared" si="27"/>
        <v>82.795933274208792</v>
      </c>
      <c r="AI50" s="17">
        <f t="shared" ref="AI50:AI81" si="36">AC50-$AA$3</f>
        <v>-11.655478317934172</v>
      </c>
      <c r="AJ50" s="17">
        <f t="shared" ref="AJ50:AJ81" si="37">AD50-$AA$3</f>
        <v>48.535680732062303</v>
      </c>
      <c r="AM50">
        <v>2007</v>
      </c>
    </row>
    <row r="51" spans="7:42" x14ac:dyDescent="0.3">
      <c r="G51" s="12">
        <v>2048</v>
      </c>
      <c r="I51" s="14">
        <f t="shared" si="14"/>
        <v>15.890130672280144</v>
      </c>
      <c r="J51" s="14">
        <f t="shared" ref="J51:J82" si="38">J50*(1+$B$19)</f>
        <v>9.6468378690971761</v>
      </c>
      <c r="K51" s="14">
        <f t="shared" si="30"/>
        <v>17.15672707601324</v>
      </c>
      <c r="L51" s="14">
        <f t="shared" si="16"/>
        <v>14.557153749888624</v>
      </c>
      <c r="M51" s="14">
        <f t="shared" si="28"/>
        <v>7.2362965094845357</v>
      </c>
      <c r="N51" s="14">
        <f t="shared" si="17"/>
        <v>15.907111601055924</v>
      </c>
      <c r="O51" s="14">
        <f t="shared" si="3"/>
        <v>1.33297692239152</v>
      </c>
      <c r="P51" s="14">
        <f t="shared" si="4"/>
        <v>2.4105413596126404</v>
      </c>
      <c r="Q51" s="14">
        <f t="shared" si="5"/>
        <v>1.2496154749573165</v>
      </c>
      <c r="R51" s="14">
        <f t="shared" ref="R51:R82" si="39">R50+I51/(44/12)</f>
        <v>238.46154252679162</v>
      </c>
      <c r="S51" s="14">
        <f t="shared" ref="S51:S82" si="40">S50+J51/(44/12)</f>
        <v>182.40603432509255</v>
      </c>
      <c r="T51" s="14">
        <f t="shared" ref="T51:T82" si="41">T50+K51/(44/12)</f>
        <v>263.09766025494048</v>
      </c>
      <c r="U51" s="14">
        <f t="shared" ref="U51:U82" si="42">U50+L51/(44/12)</f>
        <v>232.09960721537752</v>
      </c>
      <c r="V51" s="14">
        <f t="shared" ref="V51:V82" si="43">V50+M51/(44/12)</f>
        <v>162.7315030829613</v>
      </c>
      <c r="W51" s="14">
        <f t="shared" ref="W51:W82" si="44">W50+N51/(44/12)</f>
        <v>258.35749012254098</v>
      </c>
      <c r="X51" s="16">
        <f t="shared" si="31"/>
        <v>0.17004314430002013</v>
      </c>
      <c r="Y51" s="16">
        <f t="shared" si="32"/>
        <v>0.14387891855661042</v>
      </c>
      <c r="Z51" s="16">
        <f t="shared" si="33"/>
        <v>8.1949008965849224E-2</v>
      </c>
      <c r="AA51" s="17"/>
      <c r="AB51" s="17">
        <f t="shared" si="34"/>
        <v>34.679467973259534</v>
      </c>
      <c r="AC51" s="17">
        <f t="shared" si="35"/>
        <v>21.053773050978762</v>
      </c>
      <c r="AD51" s="17">
        <f t="shared" ref="AD51:AD82" si="45">J51*($B$41+(G51-2014)*7*$B$41/84)</f>
        <v>80.706130028751929</v>
      </c>
      <c r="AF51" s="17">
        <f t="shared" ref="AF51:AF82" si="46">J51/X51-$AA$3</f>
        <v>23.188534654433454</v>
      </c>
      <c r="AG51" s="17">
        <f t="shared" ref="AG51:AG82" si="47">$J51/Y51-$AA$3</f>
        <v>33.505134251912224</v>
      </c>
      <c r="AH51" s="17">
        <f t="shared" ref="AH51:AH82" si="48">$J51/Z51-$AA$3</f>
        <v>84.174393451868198</v>
      </c>
      <c r="AI51" s="17">
        <f t="shared" si="36"/>
        <v>-12.489399466954126</v>
      </c>
      <c r="AJ51" s="17">
        <f t="shared" si="37"/>
        <v>47.162957510819041</v>
      </c>
      <c r="AM51">
        <v>2008</v>
      </c>
    </row>
    <row r="52" spans="7:42" x14ac:dyDescent="0.3">
      <c r="G52" s="12">
        <v>2049</v>
      </c>
      <c r="I52" s="14">
        <f t="shared" si="14"/>
        <v>15.294596721464853</v>
      </c>
      <c r="J52" s="14">
        <f t="shared" si="38"/>
        <v>9.2792933462845735</v>
      </c>
      <c r="K52" s="14">
        <f t="shared" si="30"/>
        <v>16.143787402192704</v>
      </c>
      <c r="L52" s="14">
        <f t="shared" si="16"/>
        <v>13.922414595473583</v>
      </c>
      <c r="M52" s="14">
        <f t="shared" si="28"/>
        <v>6.9019796107463502</v>
      </c>
      <c r="N52" s="14">
        <f t="shared" si="17"/>
        <v>14.827486932427622</v>
      </c>
      <c r="O52" s="14">
        <f t="shared" si="3"/>
        <v>1.3721821259912694</v>
      </c>
      <c r="P52" s="14">
        <f t="shared" si="4"/>
        <v>2.3773137355382232</v>
      </c>
      <c r="Q52" s="14">
        <f t="shared" si="5"/>
        <v>1.316300469765082</v>
      </c>
      <c r="R52" s="14">
        <f t="shared" si="39"/>
        <v>242.63279617810022</v>
      </c>
      <c r="S52" s="14">
        <f t="shared" si="40"/>
        <v>184.93675069226106</v>
      </c>
      <c r="T52" s="14">
        <f t="shared" si="41"/>
        <v>267.5005113646294</v>
      </c>
      <c r="U52" s="14">
        <f t="shared" si="42"/>
        <v>235.89662937777939</v>
      </c>
      <c r="V52" s="14">
        <f t="shared" si="43"/>
        <v>164.61386115861939</v>
      </c>
      <c r="W52" s="14">
        <f t="shared" si="44"/>
        <v>262.40135019502122</v>
      </c>
      <c r="X52" s="16">
        <f t="shared" si="31"/>
        <v>0.16515718896623455</v>
      </c>
      <c r="Y52" s="16">
        <f t="shared" si="32"/>
        <v>0.13905971818632465</v>
      </c>
      <c r="Z52" s="16">
        <f t="shared" si="33"/>
        <v>7.7903698845175381E-2</v>
      </c>
      <c r="AA52" s="17"/>
      <c r="AB52" s="17">
        <f t="shared" si="34"/>
        <v>33.379742942658254</v>
      </c>
      <c r="AC52" s="17">
        <f t="shared" si="35"/>
        <v>20.251624297736473</v>
      </c>
      <c r="AD52" s="17">
        <f t="shared" si="45"/>
        <v>79.31886183280119</v>
      </c>
      <c r="AF52" s="17">
        <f t="shared" si="46"/>
        <v>22.641444115265394</v>
      </c>
      <c r="AG52" s="17">
        <f t="shared" si="47"/>
        <v>33.185665044152103</v>
      </c>
      <c r="AH52" s="17">
        <f t="shared" si="48"/>
        <v>85.569186507870228</v>
      </c>
      <c r="AI52" s="17">
        <f t="shared" si="36"/>
        <v>-13.291548220196415</v>
      </c>
      <c r="AJ52" s="17">
        <f t="shared" si="37"/>
        <v>45.775689314868302</v>
      </c>
      <c r="AM52">
        <v>2009</v>
      </c>
    </row>
    <row r="53" spans="7:42" x14ac:dyDescent="0.3">
      <c r="G53" s="12">
        <v>2050</v>
      </c>
      <c r="I53" s="14">
        <f t="shared" si="14"/>
        <v>14.699062770649562</v>
      </c>
      <c r="J53" s="14">
        <f t="shared" si="38"/>
        <v>8.9257522697911309</v>
      </c>
      <c r="K53" s="14">
        <f t="shared" si="30"/>
        <v>15.118629366588348</v>
      </c>
      <c r="L53" s="14">
        <f t="shared" si="16"/>
        <v>13.287675441058543</v>
      </c>
      <c r="M53" s="14">
        <f t="shared" si="28"/>
        <v>6.5831081527298689</v>
      </c>
      <c r="N53" s="14">
        <f t="shared" si="17"/>
        <v>13.734839528948502</v>
      </c>
      <c r="O53" s="14">
        <f t="shared" si="3"/>
        <v>1.4113873295910189</v>
      </c>
      <c r="P53" s="14">
        <f t="shared" si="4"/>
        <v>2.342644117061262</v>
      </c>
      <c r="Q53" s="14">
        <f t="shared" si="5"/>
        <v>1.3837898376398456</v>
      </c>
      <c r="R53" s="14">
        <f t="shared" si="39"/>
        <v>246.64163147918646</v>
      </c>
      <c r="S53" s="14">
        <f t="shared" si="40"/>
        <v>187.37104676584045</v>
      </c>
      <c r="T53" s="14">
        <f t="shared" si="41"/>
        <v>271.62377391915351</v>
      </c>
      <c r="U53" s="14">
        <f t="shared" si="42"/>
        <v>239.52054086170446</v>
      </c>
      <c r="V53" s="14">
        <f t="shared" si="43"/>
        <v>166.40925429118207</v>
      </c>
      <c r="W53" s="14">
        <f t="shared" si="44"/>
        <v>266.14721552109808</v>
      </c>
      <c r="X53" s="16">
        <f t="shared" si="31"/>
        <v>0.16041162482329654</v>
      </c>
      <c r="Y53" s="16">
        <f t="shared" si="32"/>
        <v>0.13440193612833892</v>
      </c>
      <c r="Z53" s="16">
        <f t="shared" si="33"/>
        <v>7.4058080388609962E-2</v>
      </c>
      <c r="AA53" s="17"/>
      <c r="AB53" s="17">
        <f t="shared" si="34"/>
        <v>32.080017912056981</v>
      </c>
      <c r="AC53" s="17">
        <f t="shared" si="35"/>
        <v>19.480037411992711</v>
      </c>
      <c r="AD53" s="17">
        <f t="shared" si="45"/>
        <v>77.920149647970845</v>
      </c>
      <c r="AF53" s="17">
        <f t="shared" si="46"/>
        <v>22.099629427520917</v>
      </c>
      <c r="AG53" s="17">
        <f t="shared" si="47"/>
        <v>32.86771803105465</v>
      </c>
      <c r="AH53" s="17">
        <f t="shared" si="48"/>
        <v>86.980505964609847</v>
      </c>
      <c r="AI53" s="17">
        <f t="shared" si="36"/>
        <v>-14.063135105940177</v>
      </c>
      <c r="AJ53" s="17">
        <f t="shared" si="37"/>
        <v>44.376977130037957</v>
      </c>
      <c r="AM53">
        <v>2010</v>
      </c>
    </row>
    <row r="54" spans="7:42" x14ac:dyDescent="0.3">
      <c r="G54" s="12">
        <v>2051</v>
      </c>
      <c r="I54" s="14">
        <f t="shared" si="14"/>
        <v>14.103528819834271</v>
      </c>
      <c r="J54" s="14">
        <f t="shared" si="38"/>
        <v>8.5856811083120892</v>
      </c>
      <c r="K54" s="14">
        <f t="shared" si="30"/>
        <v>14.08524400424038</v>
      </c>
      <c r="L54" s="14">
        <f t="shared" si="16"/>
        <v>12.652936286643502</v>
      </c>
      <c r="M54" s="14">
        <f t="shared" si="28"/>
        <v>6.2789685560737487</v>
      </c>
      <c r="N54" s="14">
        <f t="shared" si="17"/>
        <v>12.633423168009394</v>
      </c>
      <c r="O54" s="14">
        <f t="shared" si="3"/>
        <v>1.4505925331907683</v>
      </c>
      <c r="P54" s="14">
        <f t="shared" si="4"/>
        <v>2.3067125522383405</v>
      </c>
      <c r="Q54" s="14">
        <f t="shared" si="5"/>
        <v>1.4518208362309863</v>
      </c>
      <c r="R54" s="14">
        <f t="shared" si="39"/>
        <v>250.48804843005036</v>
      </c>
      <c r="S54" s="14">
        <f t="shared" si="40"/>
        <v>189.71259615901647</v>
      </c>
      <c r="T54" s="14">
        <f t="shared" si="41"/>
        <v>275.46520410212815</v>
      </c>
      <c r="U54" s="14">
        <f t="shared" si="42"/>
        <v>242.9713416671527</v>
      </c>
      <c r="V54" s="14">
        <f t="shared" si="43"/>
        <v>168.12170026102035</v>
      </c>
      <c r="W54" s="14">
        <f t="shared" si="44"/>
        <v>269.59269456691879</v>
      </c>
      <c r="X54" s="16">
        <f t="shared" si="31"/>
        <v>0.15580241792387728</v>
      </c>
      <c r="Y54" s="16">
        <f t="shared" si="32"/>
        <v>0.12990016570321603</v>
      </c>
      <c r="Z54" s="16">
        <f t="shared" si="33"/>
        <v>7.0402296067428372E-2</v>
      </c>
      <c r="AA54" s="17"/>
      <c r="AB54" s="17">
        <f t="shared" si="34"/>
        <v>30.780292881455701</v>
      </c>
      <c r="AC54" s="17">
        <f t="shared" si="35"/>
        <v>18.737847986595792</v>
      </c>
      <c r="AD54" s="17">
        <f t="shared" si="45"/>
        <v>76.51287927859947</v>
      </c>
      <c r="AF54" s="17">
        <f t="shared" si="46"/>
        <v>21.563039713682954</v>
      </c>
      <c r="AG54" s="17">
        <f t="shared" si="47"/>
        <v>32.551285959724993</v>
      </c>
      <c r="AH54" s="17">
        <f t="shared" si="48"/>
        <v>88.40854763745925</v>
      </c>
      <c r="AI54" s="17">
        <f t="shared" si="36"/>
        <v>-14.805324531337096</v>
      </c>
      <c r="AJ54" s="17">
        <f t="shared" si="37"/>
        <v>42.969706760666583</v>
      </c>
      <c r="AM54">
        <v>2011</v>
      </c>
    </row>
    <row r="55" spans="7:42" x14ac:dyDescent="0.3">
      <c r="G55" s="12">
        <v>2052</v>
      </c>
      <c r="I55" s="14">
        <f t="shared" si="14"/>
        <v>13.507994869018983</v>
      </c>
      <c r="J55" s="14">
        <f t="shared" si="38"/>
        <v>8.2585666580853978</v>
      </c>
      <c r="K55" s="14">
        <f t="shared" si="30"/>
        <v>13.047753488170976</v>
      </c>
      <c r="L55" s="14">
        <f t="shared" si="16"/>
        <v>12.018197132228462</v>
      </c>
      <c r="M55" s="14">
        <f t="shared" si="28"/>
        <v>5.988880208783141</v>
      </c>
      <c r="N55" s="14">
        <f t="shared" si="17"/>
        <v>11.527631398207628</v>
      </c>
      <c r="O55" s="14">
        <f t="shared" si="3"/>
        <v>1.4897977367905213</v>
      </c>
      <c r="P55" s="14">
        <f t="shared" si="4"/>
        <v>2.2696864493022568</v>
      </c>
      <c r="Q55" s="14">
        <f t="shared" si="5"/>
        <v>1.5201220899633476</v>
      </c>
      <c r="R55" s="14">
        <f t="shared" si="39"/>
        <v>254.17204703069189</v>
      </c>
      <c r="S55" s="14">
        <f t="shared" si="40"/>
        <v>191.96493252031249</v>
      </c>
      <c r="T55" s="14">
        <f t="shared" si="41"/>
        <v>279.02368232617476</v>
      </c>
      <c r="U55" s="14">
        <f t="shared" si="42"/>
        <v>246.24903179412411</v>
      </c>
      <c r="V55" s="14">
        <f t="shared" si="43"/>
        <v>169.75503122705211</v>
      </c>
      <c r="W55" s="14">
        <f t="shared" si="44"/>
        <v>272.73659403915724</v>
      </c>
      <c r="X55" s="16">
        <f t="shared" si="31"/>
        <v>0.1513256502305633</v>
      </c>
      <c r="Y55" s="16">
        <f t="shared" si="32"/>
        <v>0.12554918132734438</v>
      </c>
      <c r="Z55" s="16">
        <f t="shared" si="33"/>
        <v>6.6926974957457058E-2</v>
      </c>
      <c r="AA55" s="17"/>
      <c r="AB55" s="17">
        <f t="shared" si="34"/>
        <v>29.480567850854431</v>
      </c>
      <c r="AC55" s="17">
        <f t="shared" si="35"/>
        <v>18.02393597830649</v>
      </c>
      <c r="AD55" s="17">
        <f t="shared" si="45"/>
        <v>75.099733242943699</v>
      </c>
      <c r="AF55" s="17">
        <f t="shared" si="46"/>
        <v>21.031624586870251</v>
      </c>
      <c r="AG55" s="17">
        <f t="shared" si="47"/>
        <v>32.236361611826482</v>
      </c>
      <c r="AH55" s="17">
        <f t="shared" si="48"/>
        <v>89.853509661936371</v>
      </c>
      <c r="AI55" s="17">
        <f t="shared" si="36"/>
        <v>-15.519236539626398</v>
      </c>
      <c r="AJ55" s="17">
        <f t="shared" si="37"/>
        <v>41.556560725010812</v>
      </c>
      <c r="AM55">
        <v>2012</v>
      </c>
    </row>
    <row r="56" spans="7:42" x14ac:dyDescent="0.3">
      <c r="G56" s="12">
        <v>2053</v>
      </c>
      <c r="I56" s="14">
        <f t="shared" si="14"/>
        <v>12.912460918203692</v>
      </c>
      <c r="J56" s="14">
        <f t="shared" si="38"/>
        <v>7.9439152684123435</v>
      </c>
      <c r="K56" s="14">
        <f t="shared" si="30"/>
        <v>12.010346012531482</v>
      </c>
      <c r="L56" s="14">
        <f t="shared" si="16"/>
        <v>11.383457977813421</v>
      </c>
      <c r="M56" s="14">
        <f t="shared" si="28"/>
        <v>5.7121939431373594</v>
      </c>
      <c r="N56" s="14">
        <f t="shared" si="17"/>
        <v>10.421928135647644</v>
      </c>
      <c r="O56" s="14">
        <f t="shared" si="3"/>
        <v>1.5290029403902707</v>
      </c>
      <c r="P56" s="14">
        <f t="shared" si="4"/>
        <v>2.2317213252749841</v>
      </c>
      <c r="Q56" s="14">
        <f t="shared" si="5"/>
        <v>1.5884178768838382</v>
      </c>
      <c r="R56" s="14">
        <f t="shared" si="39"/>
        <v>257.69362728111105</v>
      </c>
      <c r="S56" s="14">
        <f t="shared" si="40"/>
        <v>194.13145486624313</v>
      </c>
      <c r="T56" s="14">
        <f t="shared" si="41"/>
        <v>282.29923123868338</v>
      </c>
      <c r="U56" s="14">
        <f t="shared" si="42"/>
        <v>249.35361124261868</v>
      </c>
      <c r="V56" s="14">
        <f t="shared" si="43"/>
        <v>171.31290230245321</v>
      </c>
      <c r="W56" s="14">
        <f t="shared" si="44"/>
        <v>275.57893807615204</v>
      </c>
      <c r="X56" s="16">
        <f t="shared" si="31"/>
        <v>0.14697751628534486</v>
      </c>
      <c r="Y56" s="16">
        <f t="shared" si="32"/>
        <v>0.12134393244716357</v>
      </c>
      <c r="Z56" s="16">
        <f t="shared" si="33"/>
        <v>6.3623208718449675E-2</v>
      </c>
      <c r="AA56" s="17"/>
      <c r="AB56" s="17">
        <f t="shared" si="34"/>
        <v>28.180842820253154</v>
      </c>
      <c r="AC56" s="17">
        <f t="shared" si="35"/>
        <v>17.337224017533011</v>
      </c>
      <c r="AD56" s="17">
        <f t="shared" si="45"/>
        <v>73.683202074515293</v>
      </c>
      <c r="AF56" s="17">
        <f t="shared" si="46"/>
        <v>20.505334146105987</v>
      </c>
      <c r="AG56" s="17">
        <f t="shared" si="47"/>
        <v>31.922937803416218</v>
      </c>
      <c r="AH56" s="17">
        <f t="shared" si="48"/>
        <v>91.315592521195668</v>
      </c>
      <c r="AI56" s="17">
        <f t="shared" si="36"/>
        <v>-16.205948500399877</v>
      </c>
      <c r="AJ56" s="17">
        <f t="shared" si="37"/>
        <v>40.140029556582405</v>
      </c>
      <c r="AM56">
        <v>2013</v>
      </c>
    </row>
    <row r="57" spans="7:42" x14ac:dyDescent="0.3">
      <c r="G57" s="12">
        <v>2054</v>
      </c>
      <c r="I57" s="14">
        <f t="shared" si="14"/>
        <v>12.316926967388401</v>
      </c>
      <c r="J57" s="14">
        <f t="shared" si="38"/>
        <v>7.6412520966858333</v>
      </c>
      <c r="K57" s="14">
        <f t="shared" si="30"/>
        <v>10.977208432098099</v>
      </c>
      <c r="L57" s="14">
        <f t="shared" si="16"/>
        <v>10.748718823398381</v>
      </c>
      <c r="M57" s="14">
        <f t="shared" si="28"/>
        <v>5.4482905829644137</v>
      </c>
      <c r="N57" s="14">
        <f t="shared" si="17"/>
        <v>9.3207758688834801</v>
      </c>
      <c r="O57" s="14">
        <f t="shared" si="3"/>
        <v>1.5682081439900202</v>
      </c>
      <c r="P57" s="14">
        <f t="shared" si="4"/>
        <v>2.1929615137214196</v>
      </c>
      <c r="Q57" s="14">
        <f t="shared" si="5"/>
        <v>1.6564325632146186</v>
      </c>
      <c r="R57" s="14">
        <f t="shared" si="39"/>
        <v>261.0527891813079</v>
      </c>
      <c r="S57" s="14">
        <f t="shared" si="40"/>
        <v>196.21543271079381</v>
      </c>
      <c r="T57" s="14">
        <f t="shared" si="41"/>
        <v>285.29301535652831</v>
      </c>
      <c r="U57" s="14">
        <f t="shared" si="42"/>
        <v>252.28508001263643</v>
      </c>
      <c r="V57" s="14">
        <f t="shared" si="43"/>
        <v>172.79879973417079</v>
      </c>
      <c r="W57" s="14">
        <f t="shared" si="44"/>
        <v>278.12096785857483</v>
      </c>
      <c r="X57" s="16">
        <f t="shared" si="31"/>
        <v>0.14275431997480209</v>
      </c>
      <c r="Y57" s="16">
        <f t="shared" si="32"/>
        <v>0.11727953767656196</v>
      </c>
      <c r="Z57" s="16">
        <f t="shared" si="33"/>
        <v>6.0482528759211299E-2</v>
      </c>
      <c r="AA57" s="17"/>
      <c r="AB57" s="17">
        <f t="shared" si="34"/>
        <v>26.881117789651878</v>
      </c>
      <c r="AC57" s="17">
        <f t="shared" si="35"/>
        <v>16.676675782465004</v>
      </c>
      <c r="AD57" s="17">
        <f t="shared" si="45"/>
        <v>72.265595057348335</v>
      </c>
      <c r="AF57" s="17">
        <f t="shared" si="46"/>
        <v>19.984118971631908</v>
      </c>
      <c r="AG57" s="17">
        <f t="shared" si="47"/>
        <v>31.611007384781033</v>
      </c>
      <c r="AH57" s="17">
        <f t="shared" si="48"/>
        <v>92.794999073844266</v>
      </c>
      <c r="AI57" s="17">
        <f t="shared" si="36"/>
        <v>-16.866496735467884</v>
      </c>
      <c r="AJ57" s="17">
        <f t="shared" si="37"/>
        <v>38.722422539415447</v>
      </c>
      <c r="AM57">
        <v>2014</v>
      </c>
      <c r="AN57">
        <v>0.45819995521651669</v>
      </c>
      <c r="AO57">
        <v>0.45819995521651669</v>
      </c>
      <c r="AP57">
        <v>0.45819995521651669</v>
      </c>
    </row>
    <row r="58" spans="7:42" x14ac:dyDescent="0.3">
      <c r="G58" s="12">
        <v>2055</v>
      </c>
      <c r="I58" s="14">
        <f t="shared" si="14"/>
        <v>11.721393016573113</v>
      </c>
      <c r="J58" s="14">
        <f t="shared" si="38"/>
        <v>7.3501203918021032</v>
      </c>
      <c r="K58" s="14">
        <f t="shared" si="30"/>
        <v>9.9524589474626133</v>
      </c>
      <c r="L58" s="14">
        <f t="shared" si="16"/>
        <v>10.11397966898334</v>
      </c>
      <c r="M58" s="14">
        <f t="shared" si="28"/>
        <v>5.1965795580314573</v>
      </c>
      <c r="N58" s="14">
        <f t="shared" si="17"/>
        <v>8.2285639125645282</v>
      </c>
      <c r="O58" s="14">
        <f t="shared" si="3"/>
        <v>1.6074133475897732</v>
      </c>
      <c r="P58" s="14">
        <f t="shared" si="4"/>
        <v>2.1535408337706459</v>
      </c>
      <c r="Q58" s="14">
        <f t="shared" si="5"/>
        <v>1.723895034898085</v>
      </c>
      <c r="R58" s="14">
        <f t="shared" si="39"/>
        <v>264.24953273128239</v>
      </c>
      <c r="S58" s="14">
        <f t="shared" si="40"/>
        <v>198.22001099946709</v>
      </c>
      <c r="T58" s="14">
        <f t="shared" si="41"/>
        <v>288.00732234219993</v>
      </c>
      <c r="U58" s="14">
        <f t="shared" si="42"/>
        <v>255.04343810417734</v>
      </c>
      <c r="V58" s="14">
        <f t="shared" si="43"/>
        <v>174.216048704543</v>
      </c>
      <c r="W58" s="14">
        <f t="shared" si="44"/>
        <v>280.3651216529106</v>
      </c>
      <c r="X58" s="16">
        <f t="shared" si="31"/>
        <v>0.13865247138823877</v>
      </c>
      <c r="Y58" s="16">
        <f t="shared" si="32"/>
        <v>0.11335127913064127</v>
      </c>
      <c r="Z58" s="16">
        <f t="shared" si="33"/>
        <v>5.7496884529937627E-2</v>
      </c>
      <c r="AA58" s="17"/>
      <c r="AB58" s="17">
        <f t="shared" si="34"/>
        <v>25.581392759050608</v>
      </c>
      <c r="AC58" s="17">
        <f t="shared" si="35"/>
        <v>16.041294435153088</v>
      </c>
      <c r="AD58" s="17">
        <f t="shared" si="45"/>
        <v>70.849050421926123</v>
      </c>
      <c r="AF58" s="17">
        <f t="shared" si="46"/>
        <v>19.467930120267752</v>
      </c>
      <c r="AG58" s="17">
        <f t="shared" si="47"/>
        <v>31.300563240274442</v>
      </c>
      <c r="AH58" s="17">
        <f t="shared" si="48"/>
        <v>94.291934582087876</v>
      </c>
      <c r="AI58" s="17">
        <f t="shared" si="36"/>
        <v>-17.5018780827798</v>
      </c>
      <c r="AJ58" s="17">
        <f t="shared" si="37"/>
        <v>37.305877903993235</v>
      </c>
      <c r="AM58">
        <v>2015</v>
      </c>
      <c r="AN58">
        <v>0.44503421116758007</v>
      </c>
      <c r="AO58">
        <v>0.44285262416901833</v>
      </c>
      <c r="AP58">
        <v>0.43558148869055646</v>
      </c>
    </row>
    <row r="59" spans="7:42" x14ac:dyDescent="0.3">
      <c r="G59" s="12">
        <v>2056</v>
      </c>
      <c r="I59" s="14">
        <f t="shared" si="14"/>
        <v>11.125859065757822</v>
      </c>
      <c r="J59" s="14">
        <f t="shared" si="38"/>
        <v>7.0700808048744426</v>
      </c>
      <c r="K59" s="14">
        <f t="shared" si="30"/>
        <v>8.9400821226055633</v>
      </c>
      <c r="L59" s="14">
        <f t="shared" si="16"/>
        <v>9.4792405145682999</v>
      </c>
      <c r="M59" s="14">
        <f t="shared" si="28"/>
        <v>4.9564975824504041</v>
      </c>
      <c r="N59" s="14">
        <f t="shared" si="17"/>
        <v>7.1495391470117973</v>
      </c>
      <c r="O59" s="14">
        <f t="shared" si="3"/>
        <v>1.6466185511895226</v>
      </c>
      <c r="P59" s="14">
        <f t="shared" si="4"/>
        <v>2.1135832224240385</v>
      </c>
      <c r="Q59" s="14">
        <f t="shared" si="5"/>
        <v>1.7905429755937661</v>
      </c>
      <c r="R59" s="14">
        <f t="shared" si="39"/>
        <v>267.2838579310345</v>
      </c>
      <c r="S59" s="14">
        <f t="shared" si="40"/>
        <v>200.14821485534193</v>
      </c>
      <c r="T59" s="14">
        <f t="shared" si="41"/>
        <v>290.44552655745599</v>
      </c>
      <c r="U59" s="14">
        <f t="shared" si="42"/>
        <v>257.62868551724142</v>
      </c>
      <c r="V59" s="14">
        <f t="shared" si="43"/>
        <v>175.56782077248403</v>
      </c>
      <c r="W59" s="14">
        <f t="shared" si="44"/>
        <v>282.31499596573201</v>
      </c>
      <c r="X59" s="16">
        <f t="shared" si="31"/>
        <v>0.13466848376609364</v>
      </c>
      <c r="Y59" s="16">
        <f t="shared" si="32"/>
        <v>0.10955459694927069</v>
      </c>
      <c r="Z59" s="16">
        <f t="shared" si="33"/>
        <v>5.465862288612567E-2</v>
      </c>
      <c r="AA59" s="17"/>
      <c r="AB59" s="17">
        <f t="shared" si="34"/>
        <v>24.281667728449332</v>
      </c>
      <c r="AC59" s="17">
        <f t="shared" si="35"/>
        <v>15.430121117173753</v>
      </c>
      <c r="AD59" s="17">
        <f t="shared" si="45"/>
        <v>69.43554502728189</v>
      </c>
      <c r="AF59" s="17">
        <f t="shared" si="46"/>
        <v>18.95671912081535</v>
      </c>
      <c r="AG59" s="17">
        <f t="shared" si="47"/>
        <v>30.991598288154293</v>
      </c>
      <c r="AH59" s="17">
        <f t="shared" si="48"/>
        <v>95.806606740210199</v>
      </c>
      <c r="AI59" s="17">
        <f t="shared" si="36"/>
        <v>-18.113051400759133</v>
      </c>
      <c r="AJ59" s="17">
        <f t="shared" si="37"/>
        <v>35.892372509349002</v>
      </c>
      <c r="AM59">
        <v>2016</v>
      </c>
      <c r="AN59">
        <v>0.43224676662388939</v>
      </c>
      <c r="AO59">
        <v>0.4280193494141929</v>
      </c>
      <c r="AP59">
        <v>0.41407955441686201</v>
      </c>
    </row>
    <row r="60" spans="7:42" x14ac:dyDescent="0.3">
      <c r="G60" s="12">
        <v>2057</v>
      </c>
      <c r="I60" s="14">
        <f t="shared" si="14"/>
        <v>10.530325114942531</v>
      </c>
      <c r="J60" s="14">
        <f t="shared" si="38"/>
        <v>6.8007107262087265</v>
      </c>
      <c r="K60" s="14">
        <f t="shared" si="30"/>
        <v>7.9438683865349766</v>
      </c>
      <c r="L60" s="14">
        <f t="shared" si="16"/>
        <v>8.8445013601532594</v>
      </c>
      <c r="M60" s="14">
        <f t="shared" si="28"/>
        <v>4.7275073941411954</v>
      </c>
      <c r="N60" s="14">
        <f t="shared" si="17"/>
        <v>6.0877415370598307</v>
      </c>
      <c r="O60" s="14">
        <f t="shared" si="3"/>
        <v>1.685823754789272</v>
      </c>
      <c r="P60" s="14">
        <f t="shared" si="4"/>
        <v>2.0732033320675312</v>
      </c>
      <c r="Q60" s="14">
        <f t="shared" si="5"/>
        <v>1.8561268494751459</v>
      </c>
      <c r="R60" s="14">
        <f t="shared" si="39"/>
        <v>270.15576478056431</v>
      </c>
      <c r="S60" s="14">
        <f t="shared" si="40"/>
        <v>202.00295414430795</v>
      </c>
      <c r="T60" s="14">
        <f t="shared" si="41"/>
        <v>292.61203611742008</v>
      </c>
      <c r="U60" s="14">
        <f t="shared" si="42"/>
        <v>260.04082225182867</v>
      </c>
      <c r="V60" s="14">
        <f t="shared" si="43"/>
        <v>176.85714097088618</v>
      </c>
      <c r="W60" s="14">
        <f t="shared" si="44"/>
        <v>283.97528911220286</v>
      </c>
      <c r="X60" s="16">
        <f t="shared" si="31"/>
        <v>0.13079897053603462</v>
      </c>
      <c r="Y60" s="16">
        <f t="shared" si="32"/>
        <v>0.10588508400407365</v>
      </c>
      <c r="Z60" s="16">
        <f t="shared" si="33"/>
        <v>5.1960468471159128E-2</v>
      </c>
      <c r="AA60" s="17"/>
      <c r="AB60" s="17">
        <f t="shared" si="34"/>
        <v>22.981942697848051</v>
      </c>
      <c r="AC60" s="17">
        <f t="shared" si="35"/>
        <v>14.842233502609433</v>
      </c>
      <c r="AD60" s="17">
        <f t="shared" si="45"/>
        <v>68.026903553626568</v>
      </c>
      <c r="AF60" s="17">
        <f t="shared" si="46"/>
        <v>18.450437969507121</v>
      </c>
      <c r="AG60" s="17">
        <f t="shared" si="47"/>
        <v>30.684105480421323</v>
      </c>
      <c r="AH60" s="17">
        <f t="shared" si="48"/>
        <v>97.339225703389715</v>
      </c>
      <c r="AI60" s="17">
        <f t="shared" si="36"/>
        <v>-18.700939015323456</v>
      </c>
      <c r="AJ60" s="17">
        <f t="shared" si="37"/>
        <v>34.48373103569368</v>
      </c>
      <c r="AM60">
        <v>2017</v>
      </c>
      <c r="AN60">
        <v>0.41982675167067662</v>
      </c>
      <c r="AO60">
        <v>0.41368291272228963</v>
      </c>
      <c r="AP60">
        <v>0.39363903618015328</v>
      </c>
    </row>
    <row r="61" spans="7:42" x14ac:dyDescent="0.3">
      <c r="G61" s="12">
        <v>2058</v>
      </c>
      <c r="I61" s="14">
        <f t="shared" si="14"/>
        <v>9.9347911641272404</v>
      </c>
      <c r="J61" s="14">
        <f t="shared" si="38"/>
        <v>6.5416036475401738</v>
      </c>
      <c r="K61" s="14">
        <f t="shared" si="30"/>
        <v>6.9673599151597045</v>
      </c>
      <c r="L61" s="14">
        <f t="shared" si="16"/>
        <v>8.2097622057382189</v>
      </c>
      <c r="M61" s="14">
        <f t="shared" si="28"/>
        <v>4.5090965525318722</v>
      </c>
      <c r="N61" s="14">
        <f t="shared" si="17"/>
        <v>5.0469464511640787</v>
      </c>
      <c r="O61" s="14">
        <f t="shared" si="3"/>
        <v>1.7250289583890215</v>
      </c>
      <c r="P61" s="14">
        <f t="shared" si="4"/>
        <v>2.0325070950083015</v>
      </c>
      <c r="Q61" s="14">
        <f t="shared" si="5"/>
        <v>1.9204134639956258</v>
      </c>
      <c r="R61" s="14">
        <f t="shared" si="39"/>
        <v>272.86525327987175</v>
      </c>
      <c r="S61" s="14">
        <f t="shared" si="40"/>
        <v>203.78702786636435</v>
      </c>
      <c r="T61" s="14">
        <f t="shared" si="41"/>
        <v>294.51222518519091</v>
      </c>
      <c r="U61" s="14">
        <f t="shared" si="42"/>
        <v>262.27984830793912</v>
      </c>
      <c r="V61" s="14">
        <f t="shared" si="43"/>
        <v>178.08689457612215</v>
      </c>
      <c r="W61" s="14">
        <f t="shared" si="44"/>
        <v>285.35172905342944</v>
      </c>
      <c r="X61" s="16">
        <f t="shared" si="31"/>
        <v>0.12704064243421695</v>
      </c>
      <c r="Y61" s="16">
        <f t="shared" si="32"/>
        <v>0.1023384807827032</v>
      </c>
      <c r="Z61" s="16">
        <f t="shared" si="33"/>
        <v>4.9395505067282824E-2</v>
      </c>
      <c r="AA61" s="17"/>
      <c r="AB61" s="17">
        <f t="shared" si="34"/>
        <v>21.682217667246775</v>
      </c>
      <c r="AC61" s="17">
        <f t="shared" si="35"/>
        <v>14.276744406160013</v>
      </c>
      <c r="AD61" s="17">
        <f t="shared" si="45"/>
        <v>66.624807228746718</v>
      </c>
      <c r="AF61" s="17">
        <f t="shared" si="46"/>
        <v>17.949039125498373</v>
      </c>
      <c r="AG61" s="17">
        <f t="shared" si="47"/>
        <v>30.378077802658218</v>
      </c>
      <c r="AH61" s="17">
        <f t="shared" si="48"/>
        <v>98.89000411685798</v>
      </c>
      <c r="AI61" s="17">
        <f t="shared" si="36"/>
        <v>-19.266428111772875</v>
      </c>
      <c r="AJ61" s="17">
        <f t="shared" si="37"/>
        <v>33.08163471081383</v>
      </c>
      <c r="AM61">
        <v>2018</v>
      </c>
      <c r="AN61">
        <v>0.40776360872518957</v>
      </c>
      <c r="AO61">
        <v>0.39982667258529037</v>
      </c>
      <c r="AP61">
        <v>0.37420753850804023</v>
      </c>
    </row>
    <row r="62" spans="7:42" x14ac:dyDescent="0.3">
      <c r="G62" s="12">
        <v>2059</v>
      </c>
      <c r="I62" s="14">
        <f t="shared" si="14"/>
        <v>9.3392572133119529</v>
      </c>
      <c r="J62" s="14">
        <f t="shared" si="38"/>
        <v>6.2923685485688932</v>
      </c>
      <c r="K62" s="14">
        <f t="shared" si="30"/>
        <v>6.0138044355205409</v>
      </c>
      <c r="L62" s="14">
        <f t="shared" si="16"/>
        <v>7.5750230513231784</v>
      </c>
      <c r="M62" s="14">
        <f t="shared" si="28"/>
        <v>4.3007762918048993</v>
      </c>
      <c r="N62" s="14">
        <f t="shared" si="17"/>
        <v>4.0306154244197074</v>
      </c>
      <c r="O62" s="14">
        <f t="shared" si="3"/>
        <v>1.7642341619887745</v>
      </c>
      <c r="P62" s="14">
        <f t="shared" si="4"/>
        <v>1.9915922567639939</v>
      </c>
      <c r="Q62" s="14">
        <f t="shared" si="5"/>
        <v>1.9831890111008335</v>
      </c>
      <c r="R62" s="14">
        <f t="shared" si="39"/>
        <v>275.41232342895682</v>
      </c>
      <c r="S62" s="14">
        <f t="shared" si="40"/>
        <v>205.50312837961042</v>
      </c>
      <c r="T62" s="14">
        <f t="shared" si="41"/>
        <v>296.15235366760561</v>
      </c>
      <c r="U62" s="14">
        <f t="shared" si="42"/>
        <v>264.34576368557271</v>
      </c>
      <c r="V62" s="14">
        <f t="shared" si="43"/>
        <v>179.25983356479622</v>
      </c>
      <c r="W62" s="14">
        <f t="shared" si="44"/>
        <v>286.45098780554389</v>
      </c>
      <c r="X62" s="16">
        <f t="shared" si="31"/>
        <v>0.12339030470925795</v>
      </c>
      <c r="Y62" s="16">
        <f t="shared" si="32"/>
        <v>9.8910670444467746E-2</v>
      </c>
      <c r="Z62" s="16">
        <f t="shared" si="33"/>
        <v>4.6957157867162973E-2</v>
      </c>
      <c r="AA62" s="17"/>
      <c r="AB62" s="17">
        <f t="shared" si="34"/>
        <v>20.382492636645505</v>
      </c>
      <c r="AC62" s="17">
        <f t="shared" si="35"/>
        <v>13.732800444285317</v>
      </c>
      <c r="AD62" s="17">
        <f t="shared" si="45"/>
        <v>65.230802110355256</v>
      </c>
      <c r="AF62" s="17">
        <f t="shared" si="46"/>
        <v>17.452475506403161</v>
      </c>
      <c r="AG62" s="17">
        <f t="shared" si="47"/>
        <v>30.073508273869763</v>
      </c>
      <c r="AH62" s="17">
        <f t="shared" si="48"/>
        <v>100.4591571454033</v>
      </c>
      <c r="AI62" s="17">
        <f t="shared" si="36"/>
        <v>-19.810372073647571</v>
      </c>
      <c r="AJ62" s="17">
        <f t="shared" si="37"/>
        <v>31.687629592422368</v>
      </c>
      <c r="AM62">
        <v>2019</v>
      </c>
      <c r="AN62">
        <v>0.39604708356226204</v>
      </c>
      <c r="AO62">
        <v>0.3864345448997113</v>
      </c>
      <c r="AP62">
        <v>0.3557352523649599</v>
      </c>
    </row>
    <row r="63" spans="7:42" x14ac:dyDescent="0.3">
      <c r="G63" s="12">
        <v>2060</v>
      </c>
      <c r="I63" s="14">
        <f t="shared" si="14"/>
        <v>8.7437232624966619</v>
      </c>
      <c r="J63" s="14">
        <f t="shared" si="38"/>
        <v>6.0526293068684183</v>
      </c>
      <c r="K63" s="14">
        <f t="shared" si="30"/>
        <v>5.0861180714042398</v>
      </c>
      <c r="L63" s="14">
        <f t="shared" si="16"/>
        <v>6.940283896908138</v>
      </c>
      <c r="M63" s="14">
        <f t="shared" si="28"/>
        <v>4.1020804271235125</v>
      </c>
      <c r="N63" s="14">
        <f t="shared" si="17"/>
        <v>3.0418565581858843</v>
      </c>
      <c r="O63" s="14">
        <f t="shared" si="3"/>
        <v>1.8034393655885239</v>
      </c>
      <c r="P63" s="14">
        <f t="shared" si="4"/>
        <v>1.9505488797449058</v>
      </c>
      <c r="Q63" s="14">
        <f t="shared" si="5"/>
        <v>2.0442615132183555</v>
      </c>
      <c r="R63" s="14">
        <f t="shared" si="39"/>
        <v>277.79697522781953</v>
      </c>
      <c r="S63" s="14">
        <f t="shared" si="40"/>
        <v>207.15384546330179</v>
      </c>
      <c r="T63" s="14">
        <f t="shared" si="41"/>
        <v>297.53947677798857</v>
      </c>
      <c r="U63" s="14">
        <f t="shared" si="42"/>
        <v>266.23856838472949</v>
      </c>
      <c r="V63" s="14">
        <f t="shared" si="43"/>
        <v>180.37858277219354</v>
      </c>
      <c r="W63" s="14">
        <f t="shared" si="44"/>
        <v>287.28058504868551</v>
      </c>
      <c r="X63" s="16">
        <f t="shared" si="31"/>
        <v>0.11984485440655171</v>
      </c>
      <c r="Y63" s="16">
        <f t="shared" si="32"/>
        <v>9.5597674041567743E-2</v>
      </c>
      <c r="Z63" s="16">
        <f t="shared" si="33"/>
        <v>4.4639176620589575E-2</v>
      </c>
      <c r="AA63" s="17"/>
      <c r="AB63" s="17">
        <f t="shared" si="34"/>
        <v>19.082767606044229</v>
      </c>
      <c r="AC63" s="17">
        <f t="shared" si="35"/>
        <v>13.209580747358046</v>
      </c>
      <c r="AD63" s="17">
        <f t="shared" si="45"/>
        <v>63.846306945563896</v>
      </c>
      <c r="AF63" s="17">
        <f t="shared" si="46"/>
        <v>16.960700483873119</v>
      </c>
      <c r="AG63" s="17">
        <f t="shared" si="47"/>
        <v>29.770389946323476</v>
      </c>
      <c r="AH63" s="17">
        <f t="shared" si="48"/>
        <v>102.0469025032241</v>
      </c>
      <c r="AI63" s="17">
        <f t="shared" si="36"/>
        <v>-20.333591770574841</v>
      </c>
      <c r="AJ63" s="17">
        <f t="shared" si="37"/>
        <v>30.303134427631008</v>
      </c>
      <c r="AM63">
        <v>2020</v>
      </c>
      <c r="AN63">
        <v>0.38466721659775172</v>
      </c>
      <c r="AO63">
        <v>0.37349098429643113</v>
      </c>
      <c r="AP63">
        <v>0.33817482747596411</v>
      </c>
    </row>
    <row r="64" spans="7:42" x14ac:dyDescent="0.3">
      <c r="G64" s="12">
        <v>2061</v>
      </c>
      <c r="I64" s="14">
        <f t="shared" si="14"/>
        <v>8.1481893116813708</v>
      </c>
      <c r="J64" s="14">
        <f t="shared" si="38"/>
        <v>5.8220241302767315</v>
      </c>
      <c r="K64" s="14">
        <f t="shared" si="30"/>
        <v>4.1868578907794927</v>
      </c>
      <c r="L64" s="14">
        <f t="shared" si="16"/>
        <v>6.3055447424930975</v>
      </c>
      <c r="M64" s="14">
        <f t="shared" si="28"/>
        <v>3.9125643113904061</v>
      </c>
      <c r="N64" s="14">
        <f t="shared" si="17"/>
        <v>2.0833952602333738</v>
      </c>
      <c r="O64" s="14">
        <f t="shared" si="3"/>
        <v>1.8426445691882734</v>
      </c>
      <c r="P64" s="14">
        <f t="shared" si="4"/>
        <v>1.9094598188863254</v>
      </c>
      <c r="Q64" s="14">
        <f t="shared" si="5"/>
        <v>2.1034626305461188</v>
      </c>
      <c r="R64" s="14">
        <f t="shared" si="39"/>
        <v>280.01920867645993</v>
      </c>
      <c r="S64" s="14">
        <f t="shared" si="40"/>
        <v>208.74167022610453</v>
      </c>
      <c r="T64" s="14">
        <f t="shared" si="41"/>
        <v>298.68134711183751</v>
      </c>
      <c r="U64" s="14">
        <f t="shared" si="42"/>
        <v>267.95826240540941</v>
      </c>
      <c r="V64" s="14">
        <f t="shared" si="43"/>
        <v>181.44564576620911</v>
      </c>
      <c r="W64" s="14">
        <f t="shared" si="44"/>
        <v>287.84878375602187</v>
      </c>
      <c r="X64" s="16">
        <f t="shared" si="31"/>
        <v>0.11640127773061523</v>
      </c>
      <c r="Y64" s="16">
        <f t="shared" si="32"/>
        <v>9.2395645900396298E-2</v>
      </c>
      <c r="Z64" s="16">
        <f t="shared" si="33"/>
        <v>4.2435619613120805E-2</v>
      </c>
      <c r="AA64" s="17"/>
      <c r="AB64" s="17">
        <f t="shared" si="34"/>
        <v>17.783042575442952</v>
      </c>
      <c r="AC64" s="17">
        <f t="shared" si="35"/>
        <v>12.706295720883704</v>
      </c>
      <c r="AD64" s="17">
        <f t="shared" si="45"/>
        <v>62.472620627678218</v>
      </c>
      <c r="AF64" s="17">
        <f t="shared" si="46"/>
        <v>16.473667879218993</v>
      </c>
      <c r="AG64" s="17">
        <f t="shared" si="47"/>
        <v>29.468715905391178</v>
      </c>
      <c r="AH64" s="17">
        <f t="shared" si="48"/>
        <v>103.653460484136</v>
      </c>
      <c r="AI64" s="17">
        <f t="shared" si="36"/>
        <v>-20.836876797049186</v>
      </c>
      <c r="AJ64" s="17">
        <f t="shared" si="37"/>
        <v>28.92944810974533</v>
      </c>
      <c r="AM64">
        <v>2021</v>
      </c>
      <c r="AN64">
        <v>0.37361433442243652</v>
      </c>
      <c r="AO64">
        <v>0.36098096609587343</v>
      </c>
      <c r="AP64">
        <v>0.32148125095308333</v>
      </c>
    </row>
    <row r="65" spans="7:42" x14ac:dyDescent="0.3">
      <c r="G65" s="12">
        <v>2062</v>
      </c>
      <c r="I65" s="14">
        <f t="shared" si="14"/>
        <v>7.5526553608660834</v>
      </c>
      <c r="J65" s="14">
        <f t="shared" si="38"/>
        <v>5.6002050109131876</v>
      </c>
      <c r="K65" s="14">
        <f t="shared" si="30"/>
        <v>3.3182043554159577</v>
      </c>
      <c r="L65" s="14">
        <f t="shared" si="16"/>
        <v>5.6708055880780535</v>
      </c>
      <c r="M65" s="14">
        <f t="shared" si="28"/>
        <v>3.7318038402041691</v>
      </c>
      <c r="N65" s="14">
        <f t="shared" si="17"/>
        <v>1.1575555389669958</v>
      </c>
      <c r="O65" s="14">
        <f t="shared" si="3"/>
        <v>1.8818497727880299</v>
      </c>
      <c r="P65" s="14">
        <f t="shared" si="4"/>
        <v>1.8684011707090185</v>
      </c>
      <c r="Q65" s="14">
        <f t="shared" si="5"/>
        <v>2.1606488164489619</v>
      </c>
      <c r="R65" s="14">
        <f t="shared" si="39"/>
        <v>282.07902377487795</v>
      </c>
      <c r="S65" s="14">
        <f t="shared" si="40"/>
        <v>210.2689988654445</v>
      </c>
      <c r="T65" s="14">
        <f t="shared" si="41"/>
        <v>299.58631193604185</v>
      </c>
      <c r="U65" s="14">
        <f t="shared" si="42"/>
        <v>269.50484574761253</v>
      </c>
      <c r="V65" s="14">
        <f t="shared" si="43"/>
        <v>182.46341044990115</v>
      </c>
      <c r="W65" s="14">
        <f t="shared" si="44"/>
        <v>288.16448072119471</v>
      </c>
      <c r="X65" s="16">
        <f t="shared" si="31"/>
        <v>0.11305664748322401</v>
      </c>
      <c r="Y65" s="16">
        <f t="shared" si="32"/>
        <v>8.9300869157542304E-2</v>
      </c>
      <c r="Z65" s="16">
        <f t="shared" si="33"/>
        <v>4.0340838435601482E-2</v>
      </c>
      <c r="AA65" s="17"/>
      <c r="AB65" s="17">
        <f t="shared" si="34"/>
        <v>16.483317544841682</v>
      </c>
      <c r="AC65" s="17">
        <f t="shared" si="35"/>
        <v>12.222185853918035</v>
      </c>
      <c r="AD65" s="17">
        <f t="shared" si="45"/>
        <v>61.110929269590173</v>
      </c>
      <c r="AF65" s="17">
        <f t="shared" si="46"/>
        <v>15.991331959074337</v>
      </c>
      <c r="AG65" s="17">
        <f t="shared" si="47"/>
        <v>29.168479269391256</v>
      </c>
      <c r="AH65" s="17">
        <f t="shared" si="48"/>
        <v>105.27905399213664</v>
      </c>
      <c r="AI65" s="17">
        <f t="shared" si="36"/>
        <v>-21.320986664014853</v>
      </c>
      <c r="AJ65" s="17">
        <f t="shared" si="37"/>
        <v>27.567756751657285</v>
      </c>
      <c r="AM65">
        <v>2022</v>
      </c>
      <c r="AN65">
        <v>0.36287904157917283</v>
      </c>
      <c r="AO65">
        <v>0.34888996886759727</v>
      </c>
      <c r="AP65">
        <v>0.30561173191314778</v>
      </c>
    </row>
    <row r="66" spans="7:42" x14ac:dyDescent="0.3">
      <c r="G66" s="12">
        <v>2063</v>
      </c>
      <c r="I66" s="14">
        <f t="shared" si="14"/>
        <v>6.9571214100507923</v>
      </c>
      <c r="J66" s="14">
        <f t="shared" si="38"/>
        <v>5.3868371999973954</v>
      </c>
      <c r="K66" s="14">
        <f t="shared" si="30"/>
        <v>2.4819534425124985</v>
      </c>
      <c r="L66" s="14">
        <f t="shared" si="16"/>
        <v>5.036066433663013</v>
      </c>
      <c r="M66" s="14">
        <f t="shared" si="28"/>
        <v>3.5593945027867364</v>
      </c>
      <c r="N66" s="14">
        <f t="shared" si="17"/>
        <v>0.26625160639591883</v>
      </c>
      <c r="O66" s="14">
        <f t="shared" si="3"/>
        <v>1.9210549763877793</v>
      </c>
      <c r="P66" s="14">
        <f t="shared" si="4"/>
        <v>1.827442697210659</v>
      </c>
      <c r="Q66" s="14">
        <f t="shared" si="5"/>
        <v>2.2157018361165797</v>
      </c>
      <c r="R66" s="14">
        <f t="shared" si="39"/>
        <v>283.97642052307361</v>
      </c>
      <c r="S66" s="14">
        <f t="shared" si="40"/>
        <v>211.73813628362561</v>
      </c>
      <c r="T66" s="14">
        <f t="shared" si="41"/>
        <v>300.26320832945436</v>
      </c>
      <c r="U66" s="14">
        <f t="shared" si="42"/>
        <v>270.8783184113388</v>
      </c>
      <c r="V66" s="14">
        <f t="shared" si="43"/>
        <v>183.43415440520661</v>
      </c>
      <c r="W66" s="14">
        <f t="shared" si="44"/>
        <v>288.23709479566634</v>
      </c>
      <c r="X66" s="16">
        <f t="shared" si="31"/>
        <v>0.10980812057515912</v>
      </c>
      <c r="Y66" s="16">
        <f t="shared" si="32"/>
        <v>8.6309751445314428E-2</v>
      </c>
      <c r="Z66" s="16">
        <f t="shared" si="33"/>
        <v>3.8349463505515213E-2</v>
      </c>
      <c r="AA66" s="17"/>
      <c r="AB66" s="17">
        <f t="shared" si="34"/>
        <v>15.183592514240406</v>
      </c>
      <c r="AC66" s="17">
        <f t="shared" si="35"/>
        <v>11.756520572883758</v>
      </c>
      <c r="AD66" s="17">
        <f t="shared" si="45"/>
        <v>59.762312912159103</v>
      </c>
      <c r="AF66" s="17">
        <f t="shared" si="46"/>
        <v>15.513647431101099</v>
      </c>
      <c r="AG66" s="17">
        <f t="shared" si="47"/>
        <v>28.86967318943168</v>
      </c>
      <c r="AH66" s="17">
        <f t="shared" si="48"/>
        <v>106.92390857233293</v>
      </c>
      <c r="AI66" s="17">
        <f t="shared" si="36"/>
        <v>-21.78665194504913</v>
      </c>
      <c r="AJ66" s="17">
        <f t="shared" si="37"/>
        <v>26.219140394226216</v>
      </c>
      <c r="AM66">
        <v>2023</v>
      </c>
      <c r="AN66">
        <v>0.35245221257632575</v>
      </c>
      <c r="AO66">
        <v>0.33720395757405142</v>
      </c>
      <c r="AP66">
        <v>0.29052559179130544</v>
      </c>
    </row>
    <row r="67" spans="7:42" x14ac:dyDescent="0.3">
      <c r="G67" s="12">
        <v>2064</v>
      </c>
      <c r="I67" s="14">
        <f t="shared" si="14"/>
        <v>6.3615874592355013</v>
      </c>
      <c r="J67" s="14">
        <f t="shared" si="38"/>
        <v>5.1815987026774941</v>
      </c>
      <c r="K67" s="14">
        <f t="shared" si="30"/>
        <v>1.6795178325550353</v>
      </c>
      <c r="L67" s="14">
        <f t="shared" si="16"/>
        <v>4.4013272792479725</v>
      </c>
      <c r="M67" s="14">
        <f t="shared" si="28"/>
        <v>3.3949504767579892</v>
      </c>
      <c r="N67" s="14">
        <f t="shared" si="17"/>
        <v>-0.58901085580809109</v>
      </c>
      <c r="O67" s="14">
        <f t="shared" si="3"/>
        <v>1.9602601799875288</v>
      </c>
      <c r="P67" s="14">
        <f t="shared" si="4"/>
        <v>1.7866482259195049</v>
      </c>
      <c r="Q67" s="14">
        <f t="shared" si="5"/>
        <v>2.2685286883631264</v>
      </c>
      <c r="R67" s="14">
        <f t="shared" si="39"/>
        <v>285.71139892104691</v>
      </c>
      <c r="S67" s="14">
        <f t="shared" si="40"/>
        <v>213.151299566174</v>
      </c>
      <c r="T67" s="14">
        <f t="shared" si="41"/>
        <v>300.72125864742389</v>
      </c>
      <c r="U67" s="14">
        <f t="shared" si="42"/>
        <v>272.07868039658825</v>
      </c>
      <c r="V67" s="14">
        <f t="shared" si="43"/>
        <v>184.36004998977697</v>
      </c>
      <c r="W67" s="14">
        <f t="shared" si="44"/>
        <v>288.07645547135502</v>
      </c>
      <c r="X67" s="16">
        <f t="shared" si="31"/>
        <v>0.10665293560945094</v>
      </c>
      <c r="Y67" s="16">
        <f t="shared" si="32"/>
        <v>8.3418820721777781E-2</v>
      </c>
      <c r="Z67" s="16">
        <f t="shared" si="33"/>
        <v>3.6456390303056807E-2</v>
      </c>
      <c r="AA67" s="17"/>
      <c r="AB67" s="17">
        <f t="shared" si="34"/>
        <v>13.883867483639127</v>
      </c>
      <c r="AC67" s="17">
        <f t="shared" si="35"/>
        <v>11.308597139056886</v>
      </c>
      <c r="AD67" s="17">
        <f t="shared" si="45"/>
        <v>58.427751885127243</v>
      </c>
      <c r="AF67" s="17">
        <f t="shared" si="46"/>
        <v>15.040569439736508</v>
      </c>
      <c r="AG67" s="17">
        <f t="shared" si="47"/>
        <v>28.572290849253712</v>
      </c>
      <c r="AH67" s="17">
        <f t="shared" si="48"/>
        <v>108.58825244223455</v>
      </c>
      <c r="AI67" s="17">
        <f t="shared" si="36"/>
        <v>-22.234575378876002</v>
      </c>
      <c r="AJ67" s="17">
        <f t="shared" si="37"/>
        <v>24.884579367194355</v>
      </c>
      <c r="AM67">
        <v>2024</v>
      </c>
      <c r="AN67">
        <v>0.34232498413068224</v>
      </c>
      <c r="AO67">
        <v>0.32590936727892555</v>
      </c>
      <c r="AP67">
        <v>0.27618416006907565</v>
      </c>
    </row>
    <row r="68" spans="7:42" x14ac:dyDescent="0.3">
      <c r="G68" s="12">
        <v>2065</v>
      </c>
      <c r="I68" s="14">
        <f t="shared" si="14"/>
        <v>5.7660535084202102</v>
      </c>
      <c r="J68" s="14">
        <f t="shared" si="38"/>
        <v>4.9841797921054818</v>
      </c>
      <c r="K68" s="14">
        <f t="shared" si="30"/>
        <v>0.91193625495396446</v>
      </c>
      <c r="L68" s="14">
        <f t="shared" si="16"/>
        <v>3.7665881248329356</v>
      </c>
      <c r="M68" s="14">
        <f t="shared" si="28"/>
        <v>3.2381037647317701</v>
      </c>
      <c r="N68" s="14">
        <f t="shared" si="17"/>
        <v>-1.4071247354205951</v>
      </c>
      <c r="O68" s="14">
        <f t="shared" si="3"/>
        <v>1.9994653835872747</v>
      </c>
      <c r="P68" s="14">
        <f t="shared" si="4"/>
        <v>1.7460760273737117</v>
      </c>
      <c r="Q68" s="14">
        <f t="shared" si="5"/>
        <v>2.3190609903745596</v>
      </c>
      <c r="R68" s="14">
        <f t="shared" si="39"/>
        <v>287.28395896879789</v>
      </c>
      <c r="S68" s="14">
        <f t="shared" si="40"/>
        <v>214.5106213276573</v>
      </c>
      <c r="T68" s="14">
        <f t="shared" si="41"/>
        <v>300.96996853513861</v>
      </c>
      <c r="U68" s="14">
        <f t="shared" si="42"/>
        <v>273.10593170336085</v>
      </c>
      <c r="V68" s="14">
        <f t="shared" si="43"/>
        <v>185.24316919834018</v>
      </c>
      <c r="W68" s="14">
        <f t="shared" si="44"/>
        <v>287.6926941798767</v>
      </c>
      <c r="X68" s="16">
        <f t="shared" si="31"/>
        <v>0.10358841053406496</v>
      </c>
      <c r="Y68" s="16">
        <f t="shared" si="32"/>
        <v>8.0624721240462743E-2</v>
      </c>
      <c r="Z68" s="16">
        <f t="shared" si="33"/>
        <v>3.4656766286643749E-2</v>
      </c>
      <c r="AA68" s="17"/>
      <c r="AB68" s="17">
        <f t="shared" si="34"/>
        <v>12.584142453037851</v>
      </c>
      <c r="AC68" s="17">
        <f t="shared" si="35"/>
        <v>10.877739588058819</v>
      </c>
      <c r="AD68" s="17">
        <f t="shared" si="45"/>
        <v>57.108132837308801</v>
      </c>
      <c r="AF68" s="17">
        <f t="shared" si="46"/>
        <v>14.572053561981122</v>
      </c>
      <c r="AG68" s="17">
        <f t="shared" si="47"/>
        <v>28.276325465076511</v>
      </c>
      <c r="AH68" s="17">
        <f t="shared" si="48"/>
        <v>110.27231652341824</v>
      </c>
      <c r="AI68" s="17">
        <f t="shared" si="36"/>
        <v>-22.665432929874068</v>
      </c>
      <c r="AJ68" s="17">
        <f t="shared" si="37"/>
        <v>23.564960319375913</v>
      </c>
      <c r="AM68">
        <v>2025</v>
      </c>
      <c r="AN68">
        <v>0.33248874763325365</v>
      </c>
      <c r="AO68">
        <v>0.31499308740118781</v>
      </c>
      <c r="AP68">
        <v>0.26255067514965669</v>
      </c>
    </row>
    <row r="69" spans="7:42" x14ac:dyDescent="0.3">
      <c r="G69" s="12">
        <v>2066</v>
      </c>
      <c r="I69" s="14">
        <f t="shared" si="14"/>
        <v>5.1705195576049228</v>
      </c>
      <c r="J69" s="14">
        <f t="shared" si="38"/>
        <v>4.7942825420262629</v>
      </c>
      <c r="K69" s="14">
        <f t="shared" si="30"/>
        <v>0.17988986322740885</v>
      </c>
      <c r="L69" s="14">
        <f t="shared" si="16"/>
        <v>3.1318489704178916</v>
      </c>
      <c r="M69" s="14">
        <f t="shared" si="28"/>
        <v>3.0885033708011624</v>
      </c>
      <c r="N69" s="14">
        <f t="shared" si="17"/>
        <v>-2.1873640364516191</v>
      </c>
      <c r="O69" s="14">
        <f t="shared" si="3"/>
        <v>2.0386705871870312</v>
      </c>
      <c r="P69" s="14">
        <f t="shared" si="4"/>
        <v>1.7057791712251005</v>
      </c>
      <c r="Q69" s="14">
        <f t="shared" si="5"/>
        <v>2.367253899679028</v>
      </c>
      <c r="R69" s="14">
        <f t="shared" si="39"/>
        <v>288.69410066632651</v>
      </c>
      <c r="S69" s="14">
        <f t="shared" si="40"/>
        <v>215.81815293002811</v>
      </c>
      <c r="T69" s="14">
        <f t="shared" si="41"/>
        <v>301.01902940692787</v>
      </c>
      <c r="U69" s="14">
        <f t="shared" si="42"/>
        <v>273.96007233165665</v>
      </c>
      <c r="V69" s="14">
        <f t="shared" si="43"/>
        <v>186.08548829946778</v>
      </c>
      <c r="W69" s="14">
        <f t="shared" si="44"/>
        <v>287.09614035175355</v>
      </c>
      <c r="X69" s="16">
        <f t="shared" si="31"/>
        <v>0.10061194036203447</v>
      </c>
      <c r="Y69" s="16">
        <f t="shared" si="32"/>
        <v>7.7924209655067786E-2</v>
      </c>
      <c r="Z69" s="16">
        <f t="shared" si="33"/>
        <v>3.2945978454327035E-2</v>
      </c>
      <c r="AA69" s="17"/>
      <c r="AB69" s="17">
        <f t="shared" si="34"/>
        <v>11.284417422436581</v>
      </c>
      <c r="AC69" s="17">
        <f t="shared" si="35"/>
        <v>10.463297709753778</v>
      </c>
      <c r="AD69" s="17">
        <f t="shared" si="45"/>
        <v>55.804254452020153</v>
      </c>
      <c r="AF69" s="17">
        <f t="shared" si="46"/>
        <v>14.108055803227359</v>
      </c>
      <c r="AG69" s="17">
        <f t="shared" si="47"/>
        <v>27.981770285442309</v>
      </c>
      <c r="AH69" s="17">
        <f t="shared" si="48"/>
        <v>111.97633447356746</v>
      </c>
      <c r="AI69" s="17">
        <f t="shared" si="36"/>
        <v>-23.07987480817911</v>
      </c>
      <c r="AJ69" s="17">
        <f t="shared" si="37"/>
        <v>22.261081934087265</v>
      </c>
      <c r="AM69">
        <v>2026</v>
      </c>
      <c r="AN69">
        <v>0.32293514183156302</v>
      </c>
      <c r="AO69">
        <v>0.30444244649653029</v>
      </c>
      <c r="AP69">
        <v>0.24959019012639952</v>
      </c>
    </row>
    <row r="70" spans="7:42" x14ac:dyDescent="0.3">
      <c r="G70" s="12">
        <v>2067</v>
      </c>
      <c r="I70" s="14">
        <f t="shared" si="14"/>
        <v>4.5749856067896317</v>
      </c>
      <c r="J70" s="14">
        <f t="shared" si="38"/>
        <v>4.6116203771750621</v>
      </c>
      <c r="K70" s="14">
        <f t="shared" si="30"/>
        <v>-0.5162756232064325</v>
      </c>
      <c r="L70" s="14">
        <f t="shared" si="16"/>
        <v>2.4971098160028546</v>
      </c>
      <c r="M70" s="14">
        <f t="shared" si="28"/>
        <v>2.9458145150701487</v>
      </c>
      <c r="N70" s="14">
        <f t="shared" si="17"/>
        <v>-2.9293602796896465</v>
      </c>
      <c r="O70" s="14">
        <f t="shared" si="3"/>
        <v>2.0778757907867771</v>
      </c>
      <c r="P70" s="14">
        <f t="shared" si="4"/>
        <v>1.6658058621049134</v>
      </c>
      <c r="Q70" s="14">
        <f t="shared" si="5"/>
        <v>2.413084656483214</v>
      </c>
      <c r="R70" s="14">
        <f t="shared" si="39"/>
        <v>289.94182401363275</v>
      </c>
      <c r="S70" s="14">
        <f t="shared" si="40"/>
        <v>217.07586757834858</v>
      </c>
      <c r="T70" s="14">
        <f t="shared" si="41"/>
        <v>300.87822696423518</v>
      </c>
      <c r="U70" s="14">
        <f t="shared" si="42"/>
        <v>274.64110228147558</v>
      </c>
      <c r="V70" s="14">
        <f t="shared" si="43"/>
        <v>186.88889225812329</v>
      </c>
      <c r="W70" s="14">
        <f t="shared" si="44"/>
        <v>286.29722391183822</v>
      </c>
      <c r="X70" s="16">
        <f t="shared" si="31"/>
        <v>9.772099495710207E-2</v>
      </c>
      <c r="Y70" s="16">
        <f t="shared" si="32"/>
        <v>7.5314151254634559E-2</v>
      </c>
      <c r="Z70" s="16">
        <f t="shared" si="33"/>
        <v>3.1319641519217394E-2</v>
      </c>
      <c r="AA70" s="17"/>
      <c r="AB70" s="17">
        <f t="shared" si="34"/>
        <v>9.9846923918353045</v>
      </c>
      <c r="AC70" s="17">
        <f t="shared" si="35"/>
        <v>10.064646067012159</v>
      </c>
      <c r="AD70" s="17">
        <f t="shared" si="45"/>
        <v>54.516832862982533</v>
      </c>
      <c r="AF70" s="17">
        <f t="shared" si="46"/>
        <v>13.648532593128337</v>
      </c>
      <c r="AG70" s="17">
        <f t="shared" si="47"/>
        <v>27.688618591062443</v>
      </c>
      <c r="AH70" s="17">
        <f t="shared" si="48"/>
        <v>113.70054271889133</v>
      </c>
      <c r="AI70" s="17">
        <f t="shared" si="36"/>
        <v>-23.478526450920729</v>
      </c>
      <c r="AJ70" s="17">
        <f t="shared" si="37"/>
        <v>20.973660345049645</v>
      </c>
      <c r="AM70">
        <v>2027</v>
      </c>
      <c r="AN70">
        <v>0.31365604572219669</v>
      </c>
      <c r="AO70">
        <v>0.29424519754855805</v>
      </c>
      <c r="AP70">
        <v>0.23726948320290281</v>
      </c>
    </row>
    <row r="71" spans="7:42" x14ac:dyDescent="0.3">
      <c r="G71" s="12">
        <v>2068</v>
      </c>
      <c r="I71" s="14">
        <f t="shared" si="14"/>
        <v>3.9794516559743442</v>
      </c>
      <c r="J71" s="14">
        <f t="shared" si="38"/>
        <v>4.4359176408046919</v>
      </c>
      <c r="K71" s="14">
        <f t="shared" si="30"/>
        <v>-1.1765233276808331</v>
      </c>
      <c r="L71" s="14">
        <f t="shared" si="16"/>
        <v>1.8623706615878106</v>
      </c>
      <c r="M71" s="14">
        <f t="shared" si="28"/>
        <v>2.8097178844739079</v>
      </c>
      <c r="N71" s="14">
        <f t="shared" si="17"/>
        <v>-3.6330741607613675</v>
      </c>
      <c r="O71" s="14">
        <f t="shared" si="3"/>
        <v>2.1170809943865336</v>
      </c>
      <c r="P71" s="14">
        <f t="shared" si="4"/>
        <v>1.626199756330784</v>
      </c>
      <c r="Q71" s="14">
        <f t="shared" si="5"/>
        <v>2.4565508330805343</v>
      </c>
      <c r="R71" s="14">
        <f t="shared" si="39"/>
        <v>291.02712901071669</v>
      </c>
      <c r="S71" s="14">
        <f t="shared" si="40"/>
        <v>218.28566329856804</v>
      </c>
      <c r="T71" s="14">
        <f t="shared" si="41"/>
        <v>300.55735696577676</v>
      </c>
      <c r="U71" s="14">
        <f t="shared" si="42"/>
        <v>275.14902155281771</v>
      </c>
      <c r="V71" s="14">
        <f t="shared" si="43"/>
        <v>187.65517895388891</v>
      </c>
      <c r="W71" s="14">
        <f t="shared" si="44"/>
        <v>285.30638550435782</v>
      </c>
      <c r="X71" s="16">
        <f t="shared" si="31"/>
        <v>9.491311688298773E-2</v>
      </c>
      <c r="Y71" s="16">
        <f t="shared" si="32"/>
        <v>7.2791516324825264E-2</v>
      </c>
      <c r="Z71" s="16">
        <f t="shared" si="33"/>
        <v>2.977358666861675E-2</v>
      </c>
      <c r="AA71" s="17"/>
      <c r="AB71" s="17">
        <f t="shared" si="34"/>
        <v>8.684967361234035</v>
      </c>
      <c r="AC71" s="17">
        <f t="shared" si="35"/>
        <v>9.6811830518589943</v>
      </c>
      <c r="AD71" s="17">
        <f t="shared" si="45"/>
        <v>53.246506785224476</v>
      </c>
      <c r="AF71" s="17">
        <f t="shared" si="46"/>
        <v>13.193440781506524</v>
      </c>
      <c r="AG71" s="17">
        <f t="shared" si="47"/>
        <v>27.396863694664034</v>
      </c>
      <c r="AH71" s="17">
        <f t="shared" si="48"/>
        <v>115.44518048692798</v>
      </c>
      <c r="AI71" s="17">
        <f t="shared" si="36"/>
        <v>-23.861989466073894</v>
      </c>
      <c r="AJ71" s="17">
        <f t="shared" si="37"/>
        <v>19.703334267291588</v>
      </c>
      <c r="AM71">
        <v>2028</v>
      </c>
      <c r="AN71">
        <v>0.30464357164757866</v>
      </c>
      <c r="AO71">
        <v>0.28438950375264671</v>
      </c>
      <c r="AP71">
        <v>0.22555697253510759</v>
      </c>
    </row>
    <row r="72" spans="7:42" x14ac:dyDescent="0.3">
      <c r="G72" s="12">
        <v>2069</v>
      </c>
      <c r="I72" s="14">
        <f t="shared" si="14"/>
        <v>3.3839177051590497</v>
      </c>
      <c r="J72" s="14">
        <f t="shared" si="38"/>
        <v>4.2669091786900326</v>
      </c>
      <c r="K72" s="14">
        <f t="shared" si="30"/>
        <v>-1.8010954755767159</v>
      </c>
      <c r="L72" s="14">
        <f t="shared" si="16"/>
        <v>1.2276315071727737</v>
      </c>
      <c r="M72" s="14">
        <f t="shared" si="28"/>
        <v>2.6799089182112135</v>
      </c>
      <c r="N72" s="14">
        <f t="shared" si="17"/>
        <v>-4.2987638515040274</v>
      </c>
      <c r="O72" s="14">
        <f t="shared" si="3"/>
        <v>2.156286197986276</v>
      </c>
      <c r="P72" s="14">
        <f t="shared" si="4"/>
        <v>1.5870002604788191</v>
      </c>
      <c r="Q72" s="14">
        <f t="shared" si="5"/>
        <v>2.4976683759273115</v>
      </c>
      <c r="R72" s="14">
        <f t="shared" si="39"/>
        <v>291.95001565757826</v>
      </c>
      <c r="S72" s="14">
        <f t="shared" si="40"/>
        <v>219.44936580184714</v>
      </c>
      <c r="T72" s="14">
        <f t="shared" si="41"/>
        <v>300.06614910880131</v>
      </c>
      <c r="U72" s="14">
        <f t="shared" si="42"/>
        <v>275.48383014568304</v>
      </c>
      <c r="V72" s="14">
        <f t="shared" si="43"/>
        <v>188.38606320431015</v>
      </c>
      <c r="W72" s="14">
        <f t="shared" si="44"/>
        <v>284.13399536303854</v>
      </c>
      <c r="X72" s="16">
        <f t="shared" si="31"/>
        <v>9.2185919314455148E-2</v>
      </c>
      <c r="Y72" s="16">
        <f t="shared" si="32"/>
        <v>7.0353376631078296E-2</v>
      </c>
      <c r="Z72" s="16">
        <f t="shared" si="33"/>
        <v>2.8303850878041079E-2</v>
      </c>
      <c r="AA72" s="17"/>
      <c r="AB72" s="17">
        <f t="shared" si="34"/>
        <v>7.3852423306327504</v>
      </c>
      <c r="AC72" s="17">
        <f t="shared" si="35"/>
        <v>9.3123299775831647</v>
      </c>
      <c r="AD72" s="17">
        <f t="shared" si="45"/>
        <v>51.993842374839339</v>
      </c>
      <c r="AF72" s="17">
        <f t="shared" si="46"/>
        <v>12.742737634301861</v>
      </c>
      <c r="AG72" s="17">
        <f t="shared" si="47"/>
        <v>27.106498940837497</v>
      </c>
      <c r="AH72" s="17">
        <f t="shared" si="48"/>
        <v>117.21048983973661</v>
      </c>
      <c r="AI72" s="17">
        <f t="shared" si="36"/>
        <v>-24.230842540349723</v>
      </c>
      <c r="AJ72" s="17">
        <f t="shared" si="37"/>
        <v>18.450669856906451</v>
      </c>
      <c r="AM72">
        <v>2029</v>
      </c>
      <c r="AN72">
        <v>0.29589005859109957</v>
      </c>
      <c r="AO72">
        <v>0.27486392477596783</v>
      </c>
      <c r="AP72">
        <v>0.21442263527710526</v>
      </c>
    </row>
    <row r="73" spans="7:42" x14ac:dyDescent="0.3">
      <c r="G73" s="12">
        <v>2070</v>
      </c>
      <c r="I73" s="14">
        <f t="shared" si="14"/>
        <v>2.7883837543437622</v>
      </c>
      <c r="J73" s="14">
        <f t="shared" si="38"/>
        <v>4.1043399389819424</v>
      </c>
      <c r="K73" s="14">
        <f t="shared" si="30"/>
        <v>-2.3904817296015537</v>
      </c>
      <c r="L73" s="14">
        <f t="shared" si="16"/>
        <v>0.59289235275772967</v>
      </c>
      <c r="M73" s="14">
        <f t="shared" si="28"/>
        <v>2.5560971261898553</v>
      </c>
      <c r="N73" s="14">
        <f t="shared" si="17"/>
        <v>-4.9269512506564652</v>
      </c>
      <c r="O73" s="14">
        <f t="shared" si="3"/>
        <v>2.1954914015860325</v>
      </c>
      <c r="P73" s="14">
        <f t="shared" si="4"/>
        <v>1.5482428127920871</v>
      </c>
      <c r="Q73" s="14">
        <f t="shared" si="5"/>
        <v>2.5364695210549115</v>
      </c>
      <c r="R73" s="14">
        <f t="shared" si="39"/>
        <v>292.71048395421747</v>
      </c>
      <c r="S73" s="14">
        <f t="shared" si="40"/>
        <v>220.56873123975132</v>
      </c>
      <c r="T73" s="14">
        <f t="shared" si="41"/>
        <v>299.41419954618272</v>
      </c>
      <c r="U73" s="14">
        <f t="shared" si="42"/>
        <v>275.64552806007151</v>
      </c>
      <c r="V73" s="14">
        <f t="shared" si="43"/>
        <v>189.08318060236192</v>
      </c>
      <c r="W73" s="14">
        <f t="shared" si="44"/>
        <v>282.79028138558675</v>
      </c>
      <c r="X73" s="16">
        <f t="shared" si="31"/>
        <v>8.9537084008400783E-2</v>
      </c>
      <c r="Y73" s="16">
        <f t="shared" si="32"/>
        <v>6.7996902019560101E-2</v>
      </c>
      <c r="Z73" s="16">
        <f t="shared" si="33"/>
        <v>2.6906666752743141E-2</v>
      </c>
      <c r="AA73" s="17"/>
      <c r="AB73" s="17">
        <f t="shared" si="34"/>
        <v>6.0855173000314808</v>
      </c>
      <c r="AC73" s="17">
        <f t="shared" si="35"/>
        <v>8.9575302054372461</v>
      </c>
      <c r="AD73" s="17">
        <f t="shared" si="45"/>
        <v>50.759337830811063</v>
      </c>
      <c r="AF73" s="17">
        <f t="shared" si="46"/>
        <v>12.296380829558906</v>
      </c>
      <c r="AG73" s="17">
        <f t="shared" si="47"/>
        <v>26.817517705884676</v>
      </c>
      <c r="AH73" s="17">
        <f t="shared" si="48"/>
        <v>118.99671570748261</v>
      </c>
      <c r="AI73" s="17">
        <f t="shared" si="36"/>
        <v>-24.585642312495644</v>
      </c>
      <c r="AJ73" s="17">
        <f t="shared" si="37"/>
        <v>17.216165312878175</v>
      </c>
      <c r="AM73">
        <v>2030</v>
      </c>
      <c r="AN73">
        <v>0.2873880656649011</v>
      </c>
      <c r="AO73">
        <v>0.2656574034777322</v>
      </c>
      <c r="AP73">
        <v>0.20383793062314776</v>
      </c>
    </row>
    <row r="74" spans="7:42" x14ac:dyDescent="0.3">
      <c r="G74" s="12">
        <v>2071</v>
      </c>
      <c r="I74" s="14">
        <f t="shared" si="14"/>
        <v>2.1928498035284747</v>
      </c>
      <c r="J74" s="14">
        <f t="shared" si="38"/>
        <v>3.9479645873067302</v>
      </c>
      <c r="K74" s="14">
        <f t="shared" si="30"/>
        <v>-2.9453867080755387</v>
      </c>
      <c r="L74" s="14">
        <f t="shared" si="16"/>
        <v>-4.1846801657307253E-2</v>
      </c>
      <c r="M74" s="14">
        <f t="shared" si="28"/>
        <v>2.438005438959884</v>
      </c>
      <c r="N74" s="14">
        <f t="shared" si="17"/>
        <v>-5.5183873637722343</v>
      </c>
      <c r="O74" s="14">
        <f t="shared" si="3"/>
        <v>2.2346966051857819</v>
      </c>
      <c r="P74" s="14">
        <f t="shared" si="4"/>
        <v>1.5099591483468462</v>
      </c>
      <c r="Q74" s="14">
        <f t="shared" si="5"/>
        <v>2.5730006556966956</v>
      </c>
      <c r="R74" s="14">
        <f t="shared" si="39"/>
        <v>293.3085339006343</v>
      </c>
      <c r="S74" s="14">
        <f t="shared" si="40"/>
        <v>221.64544885447134</v>
      </c>
      <c r="T74" s="14">
        <f t="shared" si="41"/>
        <v>298.61091226216212</v>
      </c>
      <c r="U74" s="14">
        <f t="shared" si="42"/>
        <v>275.63411529598318</v>
      </c>
      <c r="V74" s="14">
        <f t="shared" si="43"/>
        <v>189.74809117662372</v>
      </c>
      <c r="W74" s="14">
        <f t="shared" si="44"/>
        <v>281.28526665001249</v>
      </c>
      <c r="X74" s="16">
        <f t="shared" si="31"/>
        <v>8.6964359333240787E-2</v>
      </c>
      <c r="Y74" s="16">
        <f t="shared" si="32"/>
        <v>6.5719357131967582E-2</v>
      </c>
      <c r="Z74" s="16">
        <f t="shared" si="33"/>
        <v>2.5578452870695711E-2</v>
      </c>
      <c r="AA74" s="17"/>
      <c r="AB74" s="17">
        <f t="shared" si="34"/>
        <v>4.7857922694302113</v>
      </c>
      <c r="AC74" s="17">
        <f t="shared" si="35"/>
        <v>8.6162483046100871</v>
      </c>
      <c r="AD74" s="17">
        <f t="shared" si="45"/>
        <v>49.543427751507998</v>
      </c>
      <c r="AF74" s="17">
        <f t="shared" si="46"/>
        <v>11.854328453452773</v>
      </c>
      <c r="AG74" s="17">
        <f t="shared" si="47"/>
        <v>26.529913397667748</v>
      </c>
      <c r="AH74" s="17">
        <f t="shared" si="48"/>
        <v>120.80410592242062</v>
      </c>
      <c r="AI74" s="17">
        <f t="shared" si="36"/>
        <v>-24.926924213322799</v>
      </c>
      <c r="AJ74" s="17">
        <f t="shared" si="37"/>
        <v>16.00025523357511</v>
      </c>
      <c r="AM74">
        <v>2031</v>
      </c>
      <c r="AN74">
        <v>0.27913036578477968</v>
      </c>
      <c r="AO74">
        <v>0.25675925307423642</v>
      </c>
      <c r="AP74">
        <v>0.19377572664859249</v>
      </c>
    </row>
    <row r="75" spans="7:42" x14ac:dyDescent="0.3">
      <c r="G75" s="12">
        <v>2072</v>
      </c>
      <c r="I75" s="14">
        <f t="shared" si="14"/>
        <v>1.5973158527131801</v>
      </c>
      <c r="J75" s="14">
        <f t="shared" si="38"/>
        <v>3.7975471365303437</v>
      </c>
      <c r="K75" s="14">
        <f t="shared" si="30"/>
        <v>-3.4666976461225119</v>
      </c>
      <c r="L75" s="14">
        <f t="shared" si="16"/>
        <v>-0.67658595607235128</v>
      </c>
      <c r="M75" s="14">
        <f t="shared" si="28"/>
        <v>2.3253695876799374</v>
      </c>
      <c r="N75" s="14">
        <f t="shared" si="17"/>
        <v>-6.0740178354453036</v>
      </c>
      <c r="O75" s="14">
        <f t="shared" si="3"/>
        <v>2.2739018087855314</v>
      </c>
      <c r="P75" s="14">
        <f t="shared" si="4"/>
        <v>1.4721775488504063</v>
      </c>
      <c r="Q75" s="14">
        <f t="shared" si="5"/>
        <v>2.6073201893227917</v>
      </c>
      <c r="R75" s="14">
        <f t="shared" si="39"/>
        <v>293.74416549682883</v>
      </c>
      <c r="S75" s="14">
        <f t="shared" si="40"/>
        <v>222.68114352807052</v>
      </c>
      <c r="T75" s="14">
        <f t="shared" si="41"/>
        <v>297.66544926776504</v>
      </c>
      <c r="U75" s="14">
        <f t="shared" si="42"/>
        <v>275.44959185341799</v>
      </c>
      <c r="V75" s="14">
        <f t="shared" si="43"/>
        <v>190.38228288235462</v>
      </c>
      <c r="W75" s="14">
        <f t="shared" si="44"/>
        <v>279.62871633125468</v>
      </c>
      <c r="X75" s="16">
        <f t="shared" si="31"/>
        <v>8.4465558354920811E-2</v>
      </c>
      <c r="Y75" s="16">
        <f t="shared" si="32"/>
        <v>6.3518098230367581E-2</v>
      </c>
      <c r="Z75" s="16">
        <f t="shared" si="33"/>
        <v>2.4315804602281329E-2</v>
      </c>
      <c r="AA75" s="17"/>
      <c r="AB75" s="17">
        <f t="shared" si="34"/>
        <v>3.4860672388289262</v>
      </c>
      <c r="AC75" s="17">
        <f t="shared" si="35"/>
        <v>8.2879692442044437</v>
      </c>
      <c r="AD75" s="17">
        <f t="shared" si="45"/>
        <v>48.346487257859245</v>
      </c>
      <c r="AF75" s="17">
        <f t="shared" si="46"/>
        <v>11.416538996353282</v>
      </c>
      <c r="AG75" s="17">
        <f t="shared" si="47"/>
        <v>26.243679455458874</v>
      </c>
      <c r="AH75" s="17">
        <f t="shared" si="48"/>
        <v>122.63291125328045</v>
      </c>
      <c r="AI75" s="17">
        <f t="shared" si="36"/>
        <v>-25.255203273728444</v>
      </c>
      <c r="AJ75" s="17">
        <f t="shared" si="37"/>
        <v>14.803314739926357</v>
      </c>
      <c r="AM75">
        <v>2032</v>
      </c>
      <c r="AN75">
        <v>0.27110993952683315</v>
      </c>
      <c r="AO75">
        <v>0.24815914473381404</v>
      </c>
      <c r="AP75">
        <v>0.1842102307622524</v>
      </c>
    </row>
    <row r="76" spans="7:42" x14ac:dyDescent="0.3">
      <c r="G76" s="12">
        <v>2073</v>
      </c>
      <c r="I76" s="14">
        <f t="shared" si="14"/>
        <v>1.0017819018978926</v>
      </c>
      <c r="J76" s="14">
        <f t="shared" si="38"/>
        <v>3.6528605906285376</v>
      </c>
      <c r="K76" s="14">
        <f t="shared" si="30"/>
        <v>-3.9554529972588952</v>
      </c>
      <c r="L76" s="14">
        <f t="shared" si="16"/>
        <v>-1.3113251104873882</v>
      </c>
      <c r="M76" s="14">
        <f t="shared" si="28"/>
        <v>2.2179375127291241</v>
      </c>
      <c r="N76" s="14">
        <f t="shared" si="17"/>
        <v>-6.5949494838431661</v>
      </c>
      <c r="O76" s="14">
        <f t="shared" si="3"/>
        <v>2.3131070123852808</v>
      </c>
      <c r="P76" s="14">
        <f t="shared" si="4"/>
        <v>1.4349230778994135</v>
      </c>
      <c r="Q76" s="14">
        <f t="shared" si="5"/>
        <v>2.6394964865842709</v>
      </c>
      <c r="R76" s="14">
        <f t="shared" si="39"/>
        <v>294.01737874280099</v>
      </c>
      <c r="S76" s="14">
        <f t="shared" si="40"/>
        <v>223.67737823460558</v>
      </c>
      <c r="T76" s="14">
        <f t="shared" si="41"/>
        <v>296.58668935942171</v>
      </c>
      <c r="U76" s="14">
        <f t="shared" si="42"/>
        <v>275.09195773237599</v>
      </c>
      <c r="V76" s="14">
        <f t="shared" si="43"/>
        <v>190.98717493128075</v>
      </c>
      <c r="W76" s="14">
        <f t="shared" si="44"/>
        <v>277.83009374475199</v>
      </c>
      <c r="X76" s="16">
        <f t="shared" si="31"/>
        <v>8.2038556977921728E-2</v>
      </c>
      <c r="Y76" s="16">
        <f t="shared" si="32"/>
        <v>6.1390570128387896E-2</v>
      </c>
      <c r="Z76" s="16">
        <f t="shared" si="33"/>
        <v>2.3115485383156567E-2</v>
      </c>
      <c r="AA76" s="17"/>
      <c r="AB76" s="17">
        <f t="shared" si="34"/>
        <v>2.1863422082276567</v>
      </c>
      <c r="AC76" s="17">
        <f t="shared" si="35"/>
        <v>7.9721976160002539</v>
      </c>
      <c r="AD76" s="17">
        <f t="shared" si="45"/>
        <v>47.16883589466817</v>
      </c>
      <c r="AF76" s="17">
        <f t="shared" si="46"/>
        <v>10.982971348927151</v>
      </c>
      <c r="AG76" s="17">
        <f t="shared" si="47"/>
        <v>25.958809349790499</v>
      </c>
      <c r="AH76" s="17">
        <f t="shared" si="48"/>
        <v>124.48338544006039</v>
      </c>
      <c r="AI76" s="17">
        <f t="shared" si="36"/>
        <v>-25.570974901932633</v>
      </c>
      <c r="AJ76" s="17">
        <f t="shared" si="37"/>
        <v>13.625663376735282</v>
      </c>
      <c r="AM76">
        <v>2033</v>
      </c>
      <c r="AN76">
        <v>0.2633199691606285</v>
      </c>
      <c r="AO76">
        <v>0.23984709558729195</v>
      </c>
      <c r="AP76">
        <v>0.17511692359187836</v>
      </c>
    </row>
    <row r="77" spans="7:42" x14ac:dyDescent="0.3">
      <c r="G77" s="12">
        <v>2074</v>
      </c>
      <c r="I77" s="14">
        <f t="shared" si="14"/>
        <v>0.40624795108259804</v>
      </c>
      <c r="J77" s="14">
        <f t="shared" si="38"/>
        <v>3.5136866021255901</v>
      </c>
      <c r="K77" s="14">
        <f t="shared" si="30"/>
        <v>-4.4128126068288083</v>
      </c>
      <c r="L77" s="14">
        <f t="shared" si="16"/>
        <v>-1.9460642649024322</v>
      </c>
      <c r="M77" s="14">
        <f t="shared" si="28"/>
        <v>2.1154687996410386</v>
      </c>
      <c r="N77" s="14">
        <f t="shared" si="17"/>
        <v>-7.0824185105656525</v>
      </c>
      <c r="O77" s="14">
        <f t="shared" si="3"/>
        <v>2.3523122159850303</v>
      </c>
      <c r="P77" s="14">
        <f t="shared" si="4"/>
        <v>1.3982178024845515</v>
      </c>
      <c r="Q77" s="14">
        <f t="shared" si="5"/>
        <v>2.6696059037368443</v>
      </c>
      <c r="R77" s="14">
        <f t="shared" si="39"/>
        <v>294.12817363855078</v>
      </c>
      <c r="S77" s="14">
        <f t="shared" si="40"/>
        <v>224.63565639882165</v>
      </c>
      <c r="T77" s="14">
        <f t="shared" si="41"/>
        <v>295.38319501210475</v>
      </c>
      <c r="U77" s="14">
        <f t="shared" si="42"/>
        <v>274.56121293285713</v>
      </c>
      <c r="V77" s="14">
        <f t="shared" si="43"/>
        <v>191.56412096754647</v>
      </c>
      <c r="W77" s="14">
        <f t="shared" si="44"/>
        <v>275.89852506005229</v>
      </c>
      <c r="X77" s="16">
        <f t="shared" si="31"/>
        <v>7.9681292139680893E-2</v>
      </c>
      <c r="Y77" s="16">
        <f t="shared" si="32"/>
        <v>5.9334303225197525E-2</v>
      </c>
      <c r="Z77" s="16">
        <f t="shared" si="33"/>
        <v>2.197441841792042E-2</v>
      </c>
      <c r="AA77" s="17"/>
      <c r="AB77" s="17">
        <f t="shared" si="34"/>
        <v>0.88661717762637182</v>
      </c>
      <c r="AC77" s="17">
        <f t="shared" si="35"/>
        <v>7.6684568868306435</v>
      </c>
      <c r="AD77" s="17">
        <f t="shared" si="45"/>
        <v>46.010741320983861</v>
      </c>
      <c r="AF77" s="17">
        <f t="shared" si="46"/>
        <v>10.553584798277747</v>
      </c>
      <c r="AG77" s="17">
        <f t="shared" si="47"/>
        <v>25.675296582306437</v>
      </c>
      <c r="AH77" s="17">
        <f t="shared" si="48"/>
        <v>126.3557852292325</v>
      </c>
      <c r="AI77" s="17">
        <f t="shared" si="36"/>
        <v>-25.874715631102244</v>
      </c>
      <c r="AJ77" s="17">
        <f t="shared" si="37"/>
        <v>12.467568803050973</v>
      </c>
      <c r="AM77">
        <v>2034</v>
      </c>
      <c r="AN77">
        <v>0.25575383285381781</v>
      </c>
      <c r="AO77">
        <v>0.23181345714003426</v>
      </c>
      <c r="AP77">
        <v>0.16647249613330217</v>
      </c>
    </row>
    <row r="78" spans="7:42" x14ac:dyDescent="0.3">
      <c r="G78" s="12">
        <v>2075</v>
      </c>
      <c r="I78" s="14">
        <f t="shared" si="14"/>
        <v>-0.18928599973268945</v>
      </c>
      <c r="J78" s="14">
        <f t="shared" si="38"/>
        <v>3.3798151425846052</v>
      </c>
      <c r="K78" s="14">
        <f t="shared" si="30"/>
        <v>-4.8400299283450963</v>
      </c>
      <c r="L78" s="14">
        <f t="shared" si="16"/>
        <v>-2.5808034193174691</v>
      </c>
      <c r="M78" s="14">
        <f t="shared" si="28"/>
        <v>2.0177341410976224</v>
      </c>
      <c r="N78" s="14">
        <f t="shared" si="17"/>
        <v>-7.5377608879005678</v>
      </c>
      <c r="O78" s="14">
        <f t="shared" si="3"/>
        <v>2.3915174195847797</v>
      </c>
      <c r="P78" s="14">
        <f t="shared" si="4"/>
        <v>1.3620810014869829</v>
      </c>
      <c r="Q78" s="14">
        <f t="shared" si="5"/>
        <v>2.6977309595554715</v>
      </c>
      <c r="R78" s="14">
        <f t="shared" si="39"/>
        <v>294.0765501840782</v>
      </c>
      <c r="S78" s="14">
        <f t="shared" si="40"/>
        <v>225.55742416498109</v>
      </c>
      <c r="T78" s="14">
        <f t="shared" si="41"/>
        <v>294.06318684982881</v>
      </c>
      <c r="U78" s="14">
        <f t="shared" si="42"/>
        <v>273.85735745486147</v>
      </c>
      <c r="V78" s="14">
        <f t="shared" si="43"/>
        <v>192.11441209693675</v>
      </c>
      <c r="W78" s="14">
        <f t="shared" si="44"/>
        <v>273.84277209062486</v>
      </c>
      <c r="X78" s="16">
        <f t="shared" si="31"/>
        <v>7.7391760056894326E-2</v>
      </c>
      <c r="Y78" s="16">
        <f t="shared" si="32"/>
        <v>5.734691063883323E-2</v>
      </c>
      <c r="Z78" s="16">
        <f t="shared" si="33"/>
        <v>2.0889678793320689E-2</v>
      </c>
      <c r="AA78" s="17"/>
      <c r="AB78" s="17">
        <f t="shared" si="34"/>
        <v>-0.4131078529748976</v>
      </c>
      <c r="AC78" s="17">
        <f t="shared" si="35"/>
        <v>7.3762886794423963</v>
      </c>
      <c r="AD78" s="17">
        <f t="shared" si="45"/>
        <v>44.872422799941248</v>
      </c>
      <c r="AF78" s="17">
        <f t="shared" si="46"/>
        <v>10.128339024122027</v>
      </c>
      <c r="AG78" s="17">
        <f t="shared" si="47"/>
        <v>25.393134685613632</v>
      </c>
      <c r="AH78" s="17">
        <f t="shared" si="48"/>
        <v>128.25037040936547</v>
      </c>
      <c r="AI78" s="17">
        <f t="shared" si="36"/>
        <v>-26.166883838490492</v>
      </c>
      <c r="AJ78" s="17">
        <f t="shared" si="37"/>
        <v>11.32925028200836</v>
      </c>
      <c r="AM78">
        <v>2035</v>
      </c>
      <c r="AN78">
        <v>0.24840509904327704</v>
      </c>
      <c r="AO78">
        <v>0.22404890407212305</v>
      </c>
      <c r="AP78">
        <v>0.15825479000213316</v>
      </c>
    </row>
    <row r="79" spans="7:42" x14ac:dyDescent="0.3">
      <c r="G79" s="12">
        <v>2076</v>
      </c>
      <c r="I79" s="14">
        <f t="shared" si="14"/>
        <v>-0.78481995054797693</v>
      </c>
      <c r="J79" s="14">
        <f t="shared" si="38"/>
        <v>3.2510441856521317</v>
      </c>
      <c r="K79" s="14">
        <f t="shared" si="30"/>
        <v>-5.2384266059074349</v>
      </c>
      <c r="L79" s="14">
        <f t="shared" si="16"/>
        <v>-3.2155425737325132</v>
      </c>
      <c r="M79" s="14">
        <f t="shared" si="28"/>
        <v>1.9245148237789123</v>
      </c>
      <c r="N79" s="14">
        <f t="shared" si="17"/>
        <v>-7.9623852679226843</v>
      </c>
      <c r="O79" s="14">
        <f t="shared" si="3"/>
        <v>2.4307226231845362</v>
      </c>
      <c r="P79" s="14">
        <f t="shared" si="4"/>
        <v>1.3265293618732195</v>
      </c>
      <c r="Q79" s="14">
        <f t="shared" si="5"/>
        <v>2.7239586620152494</v>
      </c>
      <c r="R79" s="14">
        <f t="shared" si="39"/>
        <v>293.86250837938331</v>
      </c>
      <c r="S79" s="14">
        <f t="shared" si="40"/>
        <v>226.44407257924985</v>
      </c>
      <c r="T79" s="14">
        <f t="shared" si="41"/>
        <v>292.63452504821771</v>
      </c>
      <c r="U79" s="14">
        <f t="shared" si="42"/>
        <v>272.98039129838895</v>
      </c>
      <c r="V79" s="14">
        <f t="shared" si="43"/>
        <v>192.63927977614918</v>
      </c>
      <c r="W79" s="14">
        <f t="shared" si="44"/>
        <v>271.67121247210048</v>
      </c>
      <c r="X79" s="16">
        <f t="shared" si="31"/>
        <v>7.5168014522208906E-2</v>
      </c>
      <c r="Y79" s="16">
        <f t="shared" si="32"/>
        <v>5.5426085435544878E-2</v>
      </c>
      <c r="Z79" s="16">
        <f t="shared" si="33"/>
        <v>1.9858485980782079E-2</v>
      </c>
      <c r="AA79" s="17"/>
      <c r="AB79" s="17">
        <f t="shared" si="34"/>
        <v>-1.712832883576167</v>
      </c>
      <c r="AC79" s="17">
        <f t="shared" si="35"/>
        <v>7.0952520807556407</v>
      </c>
      <c r="AD79" s="17">
        <f t="shared" si="45"/>
        <v>43.754054497993117</v>
      </c>
      <c r="AF79" s="17">
        <f t="shared" si="46"/>
        <v>9.7071940950044322</v>
      </c>
      <c r="AG79" s="17">
        <f t="shared" si="47"/>
        <v>25.112317223134582</v>
      </c>
      <c r="AH79" s="17">
        <f t="shared" si="48"/>
        <v>130.16740384716911</v>
      </c>
      <c r="AI79" s="17">
        <f t="shared" si="36"/>
        <v>-26.447920437177245</v>
      </c>
      <c r="AJ79" s="17">
        <f t="shared" si="37"/>
        <v>10.210881980060229</v>
      </c>
      <c r="AM79">
        <v>2036</v>
      </c>
      <c r="AN79">
        <v>0.2412675209679821</v>
      </c>
      <c r="AO79">
        <v>0.21654442341367508</v>
      </c>
      <c r="AP79">
        <v>0.15044274063485491</v>
      </c>
    </row>
    <row r="80" spans="7:42" x14ac:dyDescent="0.3">
      <c r="G80" s="12">
        <v>2077</v>
      </c>
      <c r="I80" s="14">
        <f t="shared" si="14"/>
        <v>-1.3803539013632715</v>
      </c>
      <c r="J80" s="14">
        <f t="shared" si="38"/>
        <v>3.1271794021787853</v>
      </c>
      <c r="K80" s="14">
        <f t="shared" si="30"/>
        <v>-5.609369614983585</v>
      </c>
      <c r="L80" s="14">
        <f t="shared" si="16"/>
        <v>-3.8502817281475501</v>
      </c>
      <c r="M80" s="14">
        <f t="shared" si="28"/>
        <v>1.8356022389203264</v>
      </c>
      <c r="N80" s="14">
        <f t="shared" si="17"/>
        <v>-8.357748618380981</v>
      </c>
      <c r="O80" s="14">
        <f t="shared" si="3"/>
        <v>2.4699278267842786</v>
      </c>
      <c r="P80" s="14">
        <f t="shared" si="4"/>
        <v>1.2915771632584589</v>
      </c>
      <c r="Q80" s="14">
        <f t="shared" si="5"/>
        <v>2.748379003397396</v>
      </c>
      <c r="R80" s="14">
        <f t="shared" si="39"/>
        <v>293.48604822446606</v>
      </c>
      <c r="S80" s="14">
        <f t="shared" si="40"/>
        <v>227.29693968893497</v>
      </c>
      <c r="T80" s="14">
        <f t="shared" si="41"/>
        <v>291.104696971404</v>
      </c>
      <c r="U80" s="14">
        <f t="shared" si="42"/>
        <v>271.93031446343963</v>
      </c>
      <c r="V80" s="14">
        <f t="shared" si="43"/>
        <v>193.139898568582</v>
      </c>
      <c r="W80" s="14">
        <f t="shared" si="44"/>
        <v>269.39182648526929</v>
      </c>
      <c r="X80" s="16">
        <f t="shared" si="31"/>
        <v>7.3008165249856816E-2</v>
      </c>
      <c r="Y80" s="16">
        <f t="shared" si="32"/>
        <v>5.3569597951943368E-2</v>
      </c>
      <c r="Z80" s="16">
        <f t="shared" si="33"/>
        <v>1.8878196709037561E-2</v>
      </c>
      <c r="AA80" s="17"/>
      <c r="AB80" s="17">
        <f t="shared" si="34"/>
        <v>-3.0125579141774521</v>
      </c>
      <c r="AC80" s="17">
        <f t="shared" si="35"/>
        <v>6.8249229764788506</v>
      </c>
      <c r="AD80" s="17">
        <f t="shared" si="45"/>
        <v>42.655768602992815</v>
      </c>
      <c r="AF80" s="17">
        <f t="shared" si="46"/>
        <v>9.2901104645471904</v>
      </c>
      <c r="AG80" s="17">
        <f t="shared" si="47"/>
        <v>24.832837788960582</v>
      </c>
      <c r="AH80" s="17">
        <f t="shared" si="48"/>
        <v>132.10715152396619</v>
      </c>
      <c r="AI80" s="17">
        <f t="shared" si="36"/>
        <v>-26.718249541454036</v>
      </c>
      <c r="AJ80" s="17">
        <f t="shared" si="37"/>
        <v>9.112596085059927</v>
      </c>
      <c r="AM80">
        <v>2037</v>
      </c>
      <c r="AN80">
        <v>0.23433503135897527</v>
      </c>
      <c r="AO80">
        <v>0.20929130408272947</v>
      </c>
      <c r="AP80">
        <v>0.14301632329372871</v>
      </c>
    </row>
    <row r="81" spans="7:42" x14ac:dyDescent="0.3">
      <c r="G81" s="12">
        <v>2078</v>
      </c>
      <c r="I81" s="14">
        <f t="shared" si="14"/>
        <v>-1.975887852178559</v>
      </c>
      <c r="J81" s="14">
        <f t="shared" si="38"/>
        <v>3.0080338669557736</v>
      </c>
      <c r="K81" s="14">
        <f t="shared" si="30"/>
        <v>-5.954251042401566</v>
      </c>
      <c r="L81" s="14">
        <f t="shared" si="16"/>
        <v>-4.4850208825625941</v>
      </c>
      <c r="M81" s="14">
        <f t="shared" si="28"/>
        <v>1.7507974154822072</v>
      </c>
      <c r="N81" s="14">
        <f t="shared" si="17"/>
        <v>-8.7253346715442675</v>
      </c>
      <c r="O81" s="14">
        <f t="shared" si="3"/>
        <v>2.5091330303840351</v>
      </c>
      <c r="P81" s="14">
        <f t="shared" si="4"/>
        <v>1.2572364514735663</v>
      </c>
      <c r="Q81" s="14">
        <f t="shared" si="5"/>
        <v>2.7710836291427015</v>
      </c>
      <c r="R81" s="14">
        <f t="shared" si="39"/>
        <v>292.94716971932644</v>
      </c>
      <c r="S81" s="14">
        <f t="shared" si="40"/>
        <v>228.1173125617411</v>
      </c>
      <c r="T81" s="14">
        <f t="shared" si="41"/>
        <v>289.48081032347631</v>
      </c>
      <c r="U81" s="14">
        <f t="shared" si="42"/>
        <v>270.70712695001345</v>
      </c>
      <c r="V81" s="14">
        <f t="shared" si="43"/>
        <v>193.61738877280442</v>
      </c>
      <c r="W81" s="14">
        <f t="shared" si="44"/>
        <v>267.01218975666632</v>
      </c>
      <c r="X81" s="16">
        <f t="shared" si="31"/>
        <v>7.0910376268825862E-2</v>
      </c>
      <c r="Y81" s="16">
        <f t="shared" si="32"/>
        <v>5.1775293206842793E-2</v>
      </c>
      <c r="Z81" s="16">
        <f t="shared" si="33"/>
        <v>1.7946298188593387E-2</v>
      </c>
      <c r="AA81" s="17"/>
      <c r="AB81" s="17">
        <f t="shared" si="34"/>
        <v>-4.3122829447787216</v>
      </c>
      <c r="AC81" s="17">
        <f t="shared" si="35"/>
        <v>6.5648934110750066</v>
      </c>
      <c r="AD81" s="17">
        <f t="shared" si="45"/>
        <v>41.577658270141704</v>
      </c>
      <c r="AF81" s="17">
        <f t="shared" si="46"/>
        <v>8.8770489677368687</v>
      </c>
      <c r="AG81" s="17">
        <f t="shared" si="47"/>
        <v>24.554690007705538</v>
      </c>
      <c r="AH81" s="17">
        <f t="shared" si="48"/>
        <v>134.06988257259661</v>
      </c>
      <c r="AI81" s="17">
        <f t="shared" si="36"/>
        <v>-26.978279106857883</v>
      </c>
      <c r="AJ81" s="17">
        <f t="shared" si="37"/>
        <v>8.0344857522088162</v>
      </c>
      <c r="AM81">
        <v>2038</v>
      </c>
      <c r="AN81">
        <v>0.22760173728190813</v>
      </c>
      <c r="AO81">
        <v>0.20228112677356216</v>
      </c>
      <c r="AP81">
        <v>0.13595650173709731</v>
      </c>
    </row>
    <row r="82" spans="7:42" x14ac:dyDescent="0.3">
      <c r="G82" s="12">
        <v>2079</v>
      </c>
      <c r="I82" s="14">
        <f t="shared" si="14"/>
        <v>-2.5714218029938465</v>
      </c>
      <c r="J82" s="14">
        <f t="shared" si="38"/>
        <v>2.8934277766247587</v>
      </c>
      <c r="K82" s="14">
        <f t="shared" ref="K82:K103" si="49">$H$17+$B$22/(1+EXP(-$B$23*((G82-2014)-$B$24)))</f>
        <v>-6.2744704951629515</v>
      </c>
      <c r="L82" s="14">
        <f t="shared" si="16"/>
        <v>-5.1197600369776382</v>
      </c>
      <c r="M82" s="14">
        <f t="shared" si="28"/>
        <v>1.6699105748869292</v>
      </c>
      <c r="N82" s="14">
        <f t="shared" si="17"/>
        <v>-9.0666351749314984</v>
      </c>
      <c r="O82" s="14">
        <f t="shared" ref="O82:O103" si="50">(I82-L82)</f>
        <v>2.5483382339837917</v>
      </c>
      <c r="P82" s="14">
        <f t="shared" ref="P82:P103" si="51">(J82-M82)</f>
        <v>1.2235172017378295</v>
      </c>
      <c r="Q82" s="14">
        <f t="shared" ref="Q82:Q103" si="52">(K82-N82)</f>
        <v>2.7921646797685469</v>
      </c>
      <c r="R82" s="14">
        <f t="shared" si="39"/>
        <v>292.24587286396451</v>
      </c>
      <c r="S82" s="14">
        <f t="shared" si="40"/>
        <v>228.90642922809332</v>
      </c>
      <c r="T82" s="14">
        <f t="shared" si="41"/>
        <v>287.76959109752278</v>
      </c>
      <c r="U82" s="14">
        <f t="shared" si="42"/>
        <v>269.31082875811046</v>
      </c>
      <c r="V82" s="14">
        <f t="shared" si="43"/>
        <v>194.07281892959176</v>
      </c>
      <c r="W82" s="14">
        <f t="shared" si="44"/>
        <v>264.5394710725941</v>
      </c>
      <c r="X82" s="16">
        <f t="shared" ref="X82:X103" si="53">X81*(1+$B$44)</f>
        <v>6.8872864362199873E-2</v>
      </c>
      <c r="Y82" s="16">
        <f t="shared" ref="Y82:Y103" si="54">Y81*(1+$B$45)</f>
        <v>5.0041088399792502E-2</v>
      </c>
      <c r="Z82" s="16">
        <f t="shared" ref="Z82:Z103" si="55">Z81*(1+$B$46)</f>
        <v>1.7060401670659881E-2</v>
      </c>
      <c r="AA82" s="17"/>
      <c r="AB82" s="17">
        <f t="shared" ref="AB82:AB103" si="56">I82*$B$41</f>
        <v>-5.6120079753799912</v>
      </c>
      <c r="AC82" s="17">
        <f t="shared" ref="AC82:AC103" si="57">J82*$B$41</f>
        <v>6.3147709721130489</v>
      </c>
      <c r="AD82" s="17">
        <f t="shared" si="45"/>
        <v>40.519780404392066</v>
      </c>
      <c r="AF82" s="17">
        <f t="shared" si="46"/>
        <v>8.4679708172466661</v>
      </c>
      <c r="AG82" s="17">
        <f t="shared" si="47"/>
        <v>24.277867534360546</v>
      </c>
      <c r="AH82" s="17">
        <f t="shared" si="48"/>
        <v>136.05586931475824</v>
      </c>
      <c r="AI82" s="17">
        <f t="shared" ref="AI82:AI103" si="58">AC82-$AA$3</f>
        <v>-27.228401545819839</v>
      </c>
      <c r="AJ82" s="17">
        <f t="shared" ref="AJ82:AJ103" si="59">AD82-$AA$3</f>
        <v>6.9766078864591776</v>
      </c>
      <c r="AM82">
        <v>2039</v>
      </c>
      <c r="AN82">
        <v>0.2210619151277769</v>
      </c>
      <c r="AO82">
        <v>0.19550575418368954</v>
      </c>
      <c r="AP82">
        <v>0.12924517942351463</v>
      </c>
    </row>
    <row r="83" spans="7:42" x14ac:dyDescent="0.3">
      <c r="G83" s="12">
        <v>2080</v>
      </c>
      <c r="I83" s="14">
        <f t="shared" ref="I83:I103" si="60">$H$17+$B$15*($G83-2014)</f>
        <v>-3.1669557538091411</v>
      </c>
      <c r="J83" s="14">
        <f t="shared" ref="J83:J103" si="61">J82*(1+$B$19)</f>
        <v>2.7831881783353554</v>
      </c>
      <c r="K83" s="14">
        <f t="shared" si="49"/>
        <v>-6.5714200561061915</v>
      </c>
      <c r="L83" s="14">
        <f t="shared" ref="L83:L103" si="62">$H$17+$B$14*($G83-2014)</f>
        <v>-5.7544991913926751</v>
      </c>
      <c r="M83" s="14">
        <f t="shared" si="28"/>
        <v>1.5927607063271529</v>
      </c>
      <c r="N83" s="14">
        <f t="shared" ref="N83:N103" si="63">$H$17+$B$25/(1+EXP(-$B$26*((G83-2014)-$B$27)))</f>
        <v>-9.3831338565592688</v>
      </c>
      <c r="O83" s="14">
        <f t="shared" si="50"/>
        <v>2.587543437583534</v>
      </c>
      <c r="P83" s="14">
        <f t="shared" si="51"/>
        <v>1.1904274720082024</v>
      </c>
      <c r="Q83" s="14">
        <f t="shared" si="52"/>
        <v>2.8117138004530773</v>
      </c>
      <c r="R83" s="14">
        <f t="shared" ref="R83:R103" si="64">R82+I83/(44/12)</f>
        <v>291.38215765838021</v>
      </c>
      <c r="S83" s="14">
        <f t="shared" ref="S83:S103" si="65">S82+J83/(44/12)</f>
        <v>229.6654805494575</v>
      </c>
      <c r="T83" s="14">
        <f t="shared" ref="T83:T103" si="66">T82+K83/(44/12)</f>
        <v>285.97738562767563</v>
      </c>
      <c r="U83" s="14">
        <f t="shared" ref="U83:U103" si="67">U82+L83/(44/12)</f>
        <v>267.74141988773061</v>
      </c>
      <c r="V83" s="14">
        <f t="shared" ref="V83:V103" si="68">V82+M83/(44/12)</f>
        <v>194.50720821313553</v>
      </c>
      <c r="W83" s="14">
        <f t="shared" ref="W83:W103" si="69">W82+N83/(44/12)</f>
        <v>261.98043456625976</v>
      </c>
      <c r="X83" s="16">
        <f t="shared" si="53"/>
        <v>6.6893897551342438E-2</v>
      </c>
      <c r="Y83" s="16">
        <f t="shared" si="54"/>
        <v>4.8364970493395415E-2</v>
      </c>
      <c r="Z83" s="16">
        <f t="shared" si="55"/>
        <v>1.6218236324037544E-2</v>
      </c>
      <c r="AA83" s="17"/>
      <c r="AB83" s="17">
        <f t="shared" si="56"/>
        <v>-6.9117330059812758</v>
      </c>
      <c r="AC83" s="17">
        <f t="shared" si="57"/>
        <v>6.0741781980755416</v>
      </c>
      <c r="AD83" s="17">
        <f t="shared" ref="AD83:AD103" si="70">J83*($B$41+(G83-2014)*7*$B$41/84)</f>
        <v>39.482158287491018</v>
      </c>
      <c r="AF83" s="17">
        <f t="shared" ref="AF83:AF103" si="71">J83/X83-$AA$3</f>
        <v>8.0628375997942427</v>
      </c>
      <c r="AG83" s="17">
        <f t="shared" ref="AG83:AG103" si="72">$J83/Y83-$AA$3</f>
        <v>24.002364054149169</v>
      </c>
      <c r="AH83" s="17">
        <f t="shared" ref="AH83:AH103" si="73">$J83/Z83-$AA$3</f>
        <v>138.06538729879065</v>
      </c>
      <c r="AI83" s="17">
        <f t="shared" si="58"/>
        <v>-27.468994319857345</v>
      </c>
      <c r="AJ83" s="17">
        <f t="shared" si="59"/>
        <v>5.9389857695581298</v>
      </c>
      <c r="AM83">
        <v>2040</v>
      </c>
      <c r="AN83">
        <v>0.21471000574759208</v>
      </c>
      <c r="AO83">
        <v>0.18895732156821693</v>
      </c>
      <c r="AP83">
        <v>0.12286515312462268</v>
      </c>
    </row>
    <row r="84" spans="7:42" x14ac:dyDescent="0.3">
      <c r="G84" s="12">
        <v>2081</v>
      </c>
      <c r="I84" s="14">
        <f t="shared" si="60"/>
        <v>-3.7624897046244286</v>
      </c>
      <c r="J84" s="14">
        <f t="shared" si="61"/>
        <v>2.6771487087407784</v>
      </c>
      <c r="K84" s="14">
        <f t="shared" si="49"/>
        <v>-6.8464716510700185</v>
      </c>
      <c r="L84" s="14">
        <f t="shared" si="62"/>
        <v>-6.3892383458077191</v>
      </c>
      <c r="M84" s="14">
        <f t="shared" ref="M84:M103" si="74">M83*(1+$B$18)</f>
        <v>1.5191751616948383</v>
      </c>
      <c r="N84" s="14">
        <f t="shared" si="63"/>
        <v>-9.67629296044597</v>
      </c>
      <c r="O84" s="14">
        <f t="shared" si="50"/>
        <v>2.6267486411832905</v>
      </c>
      <c r="P84" s="14">
        <f t="shared" si="51"/>
        <v>1.15797354704594</v>
      </c>
      <c r="Q84" s="14">
        <f t="shared" si="52"/>
        <v>2.8298213093759514</v>
      </c>
      <c r="R84" s="14">
        <f t="shared" si="64"/>
        <v>290.35602410257354</v>
      </c>
      <c r="S84" s="14">
        <f t="shared" si="65"/>
        <v>230.39561201547772</v>
      </c>
      <c r="T84" s="14">
        <f t="shared" si="66"/>
        <v>284.11016608647469</v>
      </c>
      <c r="U84" s="14">
        <f t="shared" si="67"/>
        <v>265.99890033887397</v>
      </c>
      <c r="V84" s="14">
        <f t="shared" si="68"/>
        <v>194.92152871177959</v>
      </c>
      <c r="W84" s="14">
        <f t="shared" si="69"/>
        <v>259.34144557704724</v>
      </c>
      <c r="X84" s="16">
        <f t="shared" si="53"/>
        <v>6.4971793623635601E-2</v>
      </c>
      <c r="Y84" s="16">
        <f t="shared" si="54"/>
        <v>4.6744993876606182E-2</v>
      </c>
      <c r="Z84" s="16">
        <f t="shared" si="55"/>
        <v>1.5417643414263002E-2</v>
      </c>
      <c r="AA84" s="17"/>
      <c r="AB84" s="17">
        <f t="shared" si="56"/>
        <v>-8.2114580365825454</v>
      </c>
      <c r="AC84" s="17">
        <f t="shared" si="57"/>
        <v>5.8427520087288638</v>
      </c>
      <c r="AD84" s="17">
        <f t="shared" si="70"/>
        <v>38.464784057465017</v>
      </c>
      <c r="AF84" s="17">
        <f t="shared" si="71"/>
        <v>7.6616112725345857</v>
      </c>
      <c r="AG84" s="17">
        <f t="shared" si="72"/>
        <v>23.728173282383366</v>
      </c>
      <c r="AH84" s="17">
        <f t="shared" si="73"/>
        <v>140.09871533790658</v>
      </c>
      <c r="AI84" s="17">
        <f t="shared" si="58"/>
        <v>-27.700420509204022</v>
      </c>
      <c r="AJ84" s="17">
        <f t="shared" si="59"/>
        <v>4.9216115395321296</v>
      </c>
      <c r="AM84">
        <v>2041</v>
      </c>
      <c r="AN84">
        <v>0.20854060972684665</v>
      </c>
      <c r="AO84">
        <v>0.18262822761056763</v>
      </c>
      <c r="AP84">
        <v>0.11680006882787047</v>
      </c>
    </row>
    <row r="85" spans="7:42" x14ac:dyDescent="0.3">
      <c r="G85" s="12">
        <v>2082</v>
      </c>
      <c r="I85" s="14">
        <f t="shared" si="60"/>
        <v>-4.358023655439716</v>
      </c>
      <c r="J85" s="14">
        <f t="shared" si="61"/>
        <v>2.5751493429377548</v>
      </c>
      <c r="K85" s="14">
        <f t="shared" si="49"/>
        <v>-7.1009666549984161</v>
      </c>
      <c r="L85" s="14">
        <f t="shared" si="62"/>
        <v>-7.023977500222756</v>
      </c>
      <c r="M85" s="14">
        <f t="shared" si="74"/>
        <v>1.4489892692245367</v>
      </c>
      <c r="N85" s="14">
        <f t="shared" si="63"/>
        <v>-9.9475421684540208</v>
      </c>
      <c r="O85" s="14">
        <f t="shared" si="50"/>
        <v>2.66595384478304</v>
      </c>
      <c r="P85" s="14">
        <f t="shared" si="51"/>
        <v>1.126160073713218</v>
      </c>
      <c r="Q85" s="14">
        <f t="shared" si="52"/>
        <v>2.8465755134556048</v>
      </c>
      <c r="R85" s="14">
        <f t="shared" si="64"/>
        <v>289.16747219654451</v>
      </c>
      <c r="S85" s="14">
        <f t="shared" si="65"/>
        <v>231.09792547264257</v>
      </c>
      <c r="T85" s="14">
        <f t="shared" si="66"/>
        <v>282.17353881692969</v>
      </c>
      <c r="U85" s="14">
        <f t="shared" si="67"/>
        <v>264.08327011154051</v>
      </c>
      <c r="V85" s="14">
        <f t="shared" si="68"/>
        <v>195.31670760338628</v>
      </c>
      <c r="W85" s="14">
        <f t="shared" si="69"/>
        <v>256.62847953110526</v>
      </c>
      <c r="X85" s="16">
        <f t="shared" si="53"/>
        <v>6.3104918702521939E-2</v>
      </c>
      <c r="Y85" s="16">
        <f t="shared" si="54"/>
        <v>4.5179278106296787E-2</v>
      </c>
      <c r="Z85" s="16">
        <f t="shared" si="55"/>
        <v>1.4656570770094118E-2</v>
      </c>
      <c r="AA85" s="17"/>
      <c r="AB85" s="17">
        <f t="shared" si="56"/>
        <v>-9.5111830671838149</v>
      </c>
      <c r="AC85" s="17">
        <f t="shared" si="57"/>
        <v>5.6201431571962939</v>
      </c>
      <c r="AD85" s="17">
        <f t="shared" si="70"/>
        <v>37.467621047975292</v>
      </c>
      <c r="AF85" s="17">
        <f t="shared" si="71"/>
        <v>7.2642541594877557</v>
      </c>
      <c r="AG85" s="17">
        <f t="shared" si="72"/>
        <v>23.45528896432014</v>
      </c>
      <c r="AH85" s="17">
        <f t="shared" si="73"/>
        <v>142.15613554887614</v>
      </c>
      <c r="AI85" s="17">
        <f t="shared" si="58"/>
        <v>-27.923029360736592</v>
      </c>
      <c r="AJ85" s="17">
        <f t="shared" si="59"/>
        <v>3.9244485300424046</v>
      </c>
      <c r="AM85">
        <v>2042</v>
      </c>
      <c r="AN85">
        <v>0.20254848279576598</v>
      </c>
      <c r="AO85">
        <v>0.1765111255989954</v>
      </c>
      <c r="AP85">
        <v>0.1110343798160401</v>
      </c>
    </row>
    <row r="86" spans="7:42" x14ac:dyDescent="0.3">
      <c r="G86" s="12">
        <v>2083</v>
      </c>
      <c r="I86" s="14">
        <f t="shared" si="60"/>
        <v>-4.9535576062550106</v>
      </c>
      <c r="J86" s="14">
        <f t="shared" si="61"/>
        <v>2.4770361529718263</v>
      </c>
      <c r="K86" s="14">
        <f t="shared" si="49"/>
        <v>-7.336207541069129</v>
      </c>
      <c r="L86" s="14">
        <f t="shared" si="62"/>
        <v>-7.6587166546378</v>
      </c>
      <c r="M86" s="14">
        <f t="shared" si="74"/>
        <v>1.3820459649863632</v>
      </c>
      <c r="N86" s="14">
        <f t="shared" si="63"/>
        <v>-10.198269699654382</v>
      </c>
      <c r="O86" s="14">
        <f t="shared" si="50"/>
        <v>2.7051590483827894</v>
      </c>
      <c r="P86" s="14">
        <f t="shared" si="51"/>
        <v>1.0949901879854631</v>
      </c>
      <c r="Q86" s="14">
        <f t="shared" si="52"/>
        <v>2.8620621585852533</v>
      </c>
      <c r="R86" s="14">
        <f t="shared" si="64"/>
        <v>287.81650194029316</v>
      </c>
      <c r="S86" s="14">
        <f t="shared" si="65"/>
        <v>231.77348078708943</v>
      </c>
      <c r="T86" s="14">
        <f t="shared" si="66"/>
        <v>280.17275494209264</v>
      </c>
      <c r="U86" s="14">
        <f t="shared" si="67"/>
        <v>261.9945292057302</v>
      </c>
      <c r="V86" s="14">
        <f t="shared" si="68"/>
        <v>195.69362923020074</v>
      </c>
      <c r="W86" s="14">
        <f t="shared" si="69"/>
        <v>253.84713324938133</v>
      </c>
      <c r="X86" s="16">
        <f t="shared" si="53"/>
        <v>6.1291685858634468E-2</v>
      </c>
      <c r="Y86" s="16">
        <f t="shared" si="54"/>
        <v>4.3666005724468021E-2</v>
      </c>
      <c r="Z86" s="16">
        <f t="shared" si="55"/>
        <v>1.3933067523150126E-2</v>
      </c>
      <c r="AA86" s="17"/>
      <c r="AB86" s="17">
        <f t="shared" si="56"/>
        <v>-10.8109080977851</v>
      </c>
      <c r="AC86" s="17">
        <f t="shared" si="57"/>
        <v>5.4060157029071148</v>
      </c>
      <c r="AD86" s="17">
        <f t="shared" si="70"/>
        <v>36.490605994623024</v>
      </c>
      <c r="AF86" s="17">
        <f t="shared" si="71"/>
        <v>6.8707289480009948</v>
      </c>
      <c r="AG86" s="17">
        <f t="shared" si="72"/>
        <v>23.183704875018854</v>
      </c>
      <c r="AH86" s="17">
        <f t="shared" si="73"/>
        <v>144.23793339116941</v>
      </c>
      <c r="AI86" s="17">
        <f t="shared" si="58"/>
        <v>-28.137156815025772</v>
      </c>
      <c r="AJ86" s="17">
        <f t="shared" si="59"/>
        <v>2.9474334766901364</v>
      </c>
      <c r="AM86">
        <v>2043</v>
      </c>
      <c r="AN86">
        <v>0.19672853137143775</v>
      </c>
      <c r="AO86">
        <v>0.17059891489863804</v>
      </c>
      <c r="AP86">
        <v>0.10555330681612435</v>
      </c>
    </row>
    <row r="87" spans="7:42" x14ac:dyDescent="0.3">
      <c r="G87" s="12">
        <v>2084</v>
      </c>
      <c r="I87" s="14">
        <f t="shared" si="60"/>
        <v>-5.5490915570702981</v>
      </c>
      <c r="J87" s="14">
        <f t="shared" si="61"/>
        <v>2.3826610755435995</v>
      </c>
      <c r="K87" s="14">
        <f t="shared" si="49"/>
        <v>-7.5534513650179989</v>
      </c>
      <c r="L87" s="14">
        <f t="shared" si="62"/>
        <v>-8.293455809052837</v>
      </c>
      <c r="M87" s="14">
        <f t="shared" si="74"/>
        <v>1.3181954414039931</v>
      </c>
      <c r="N87" s="14">
        <f t="shared" si="63"/>
        <v>-10.429815365703483</v>
      </c>
      <c r="O87" s="14">
        <f t="shared" si="50"/>
        <v>2.7443642519825389</v>
      </c>
      <c r="P87" s="14">
        <f t="shared" si="51"/>
        <v>1.0644656341396064</v>
      </c>
      <c r="Q87" s="14">
        <f t="shared" si="52"/>
        <v>2.8763640006854843</v>
      </c>
      <c r="R87" s="14">
        <f t="shared" si="64"/>
        <v>286.30311333381945</v>
      </c>
      <c r="S87" s="14">
        <f t="shared" si="65"/>
        <v>232.42329744405586</v>
      </c>
      <c r="T87" s="14">
        <f t="shared" si="66"/>
        <v>278.11272275163316</v>
      </c>
      <c r="U87" s="14">
        <f t="shared" si="67"/>
        <v>259.73267762144309</v>
      </c>
      <c r="V87" s="14">
        <f t="shared" si="68"/>
        <v>196.05313707785638</v>
      </c>
      <c r="W87" s="14">
        <f t="shared" si="69"/>
        <v>251.00263814964401</v>
      </c>
      <c r="X87" s="16">
        <f t="shared" si="53"/>
        <v>5.9530553760833861E-2</v>
      </c>
      <c r="Y87" s="16">
        <f t="shared" si="54"/>
        <v>4.2203420148573111E-2</v>
      </c>
      <c r="Z87" s="16">
        <f t="shared" si="55"/>
        <v>1.3245279107222854E-2</v>
      </c>
      <c r="AA87" s="17"/>
      <c r="AB87" s="17">
        <f t="shared" si="56"/>
        <v>-12.110633128386368</v>
      </c>
      <c r="AC87" s="17">
        <f t="shared" si="57"/>
        <v>5.2000465046263535</v>
      </c>
      <c r="AD87" s="17">
        <f t="shared" si="70"/>
        <v>35.53365111494675</v>
      </c>
      <c r="AF87" s="17">
        <f t="shared" si="71"/>
        <v>6.4809986852449981</v>
      </c>
      <c r="AG87" s="17">
        <f t="shared" si="72"/>
        <v>22.91341481919924</v>
      </c>
      <c r="AH87" s="17">
        <f t="shared" si="73"/>
        <v>146.34439770656303</v>
      </c>
      <c r="AI87" s="17">
        <f t="shared" si="58"/>
        <v>-28.343126013306534</v>
      </c>
      <c r="AJ87" s="17">
        <f t="shared" si="59"/>
        <v>1.9904785970138619</v>
      </c>
      <c r="AM87">
        <v>2044</v>
      </c>
      <c r="AN87">
        <v>0.19107580822803275</v>
      </c>
      <c r="AO87">
        <v>0.16488473270921336</v>
      </c>
      <c r="AP87">
        <v>0.1003428001154051</v>
      </c>
    </row>
    <row r="88" spans="7:42" x14ac:dyDescent="0.3">
      <c r="G88" s="12">
        <v>2085</v>
      </c>
      <c r="I88" s="14">
        <f t="shared" si="60"/>
        <v>-6.1446255078855927</v>
      </c>
      <c r="J88" s="14">
        <f t="shared" si="61"/>
        <v>2.2918816885653883</v>
      </c>
      <c r="K88" s="14">
        <f t="shared" si="49"/>
        <v>-7.7539048740572127</v>
      </c>
      <c r="L88" s="14">
        <f t="shared" si="62"/>
        <v>-8.928194963467881</v>
      </c>
      <c r="M88" s="14">
        <f t="shared" si="74"/>
        <v>1.2572948120111287</v>
      </c>
      <c r="N88" s="14">
        <f t="shared" si="63"/>
        <v>-10.643465357766274</v>
      </c>
      <c r="O88" s="14">
        <f t="shared" si="50"/>
        <v>2.7835694555822883</v>
      </c>
      <c r="P88" s="14">
        <f t="shared" si="51"/>
        <v>1.0345868765542596</v>
      </c>
      <c r="Q88" s="14">
        <f t="shared" si="52"/>
        <v>2.8895604837090616</v>
      </c>
      <c r="R88" s="14">
        <f t="shared" si="64"/>
        <v>284.62730637712338</v>
      </c>
      <c r="S88" s="14">
        <f t="shared" si="65"/>
        <v>233.04835608639189</v>
      </c>
      <c r="T88" s="14">
        <f t="shared" si="66"/>
        <v>275.99802142234483</v>
      </c>
      <c r="U88" s="14">
        <f t="shared" si="67"/>
        <v>257.29771535867911</v>
      </c>
      <c r="V88" s="14">
        <f t="shared" si="68"/>
        <v>196.39603566295031</v>
      </c>
      <c r="W88" s="14">
        <f t="shared" si="69"/>
        <v>248.09987487025322</v>
      </c>
      <c r="X88" s="16">
        <f t="shared" si="53"/>
        <v>5.7820025366006236E-2</v>
      </c>
      <c r="Y88" s="16">
        <f t="shared" si="54"/>
        <v>4.07898236325046E-2</v>
      </c>
      <c r="Z88" s="16">
        <f t="shared" si="55"/>
        <v>1.2591442504440661E-2</v>
      </c>
      <c r="AA88" s="17"/>
      <c r="AB88" s="17">
        <f t="shared" si="56"/>
        <v>-13.410358158987654</v>
      </c>
      <c r="AC88" s="17">
        <f t="shared" si="57"/>
        <v>5.0019247328000898</v>
      </c>
      <c r="AD88" s="17">
        <f t="shared" si="70"/>
        <v>34.596646068533957</v>
      </c>
      <c r="AF88" s="17">
        <f t="shared" si="71"/>
        <v>6.0950267747440066</v>
      </c>
      <c r="AG88" s="17">
        <f t="shared" si="72"/>
        <v>22.644412631100053</v>
      </c>
      <c r="AH88" s="17">
        <f t="shared" si="73"/>
        <v>148.47582075921576</v>
      </c>
      <c r="AI88" s="17">
        <f t="shared" si="58"/>
        <v>-28.541247785132796</v>
      </c>
      <c r="AJ88" s="17">
        <f t="shared" si="59"/>
        <v>1.0534735506010691</v>
      </c>
      <c r="AM88">
        <v>2045</v>
      </c>
      <c r="AN88">
        <v>0.18558550829143577</v>
      </c>
      <c r="AO88">
        <v>0.15936194609878951</v>
      </c>
      <c r="AP88">
        <v>9.538950354762403E-2</v>
      </c>
    </row>
    <row r="89" spans="7:42" x14ac:dyDescent="0.3">
      <c r="G89" s="12">
        <v>2086</v>
      </c>
      <c r="I89" s="14">
        <f t="shared" si="60"/>
        <v>-6.7401594587008802</v>
      </c>
      <c r="J89" s="14">
        <f t="shared" si="61"/>
        <v>2.2045609962310468</v>
      </c>
      <c r="K89" s="14">
        <f t="shared" si="49"/>
        <v>-7.9387210340201975</v>
      </c>
      <c r="L89" s="14">
        <f t="shared" si="62"/>
        <v>-9.5629341178829179</v>
      </c>
      <c r="M89" s="14">
        <f t="shared" si="74"/>
        <v>1.1992077916962145</v>
      </c>
      <c r="N89" s="14">
        <f t="shared" si="63"/>
        <v>-10.840448545032118</v>
      </c>
      <c r="O89" s="14">
        <f t="shared" si="50"/>
        <v>2.8227746591820377</v>
      </c>
      <c r="P89" s="14">
        <f t="shared" si="51"/>
        <v>1.0053532045348323</v>
      </c>
      <c r="Q89" s="14">
        <f t="shared" si="52"/>
        <v>2.9017275110119201</v>
      </c>
      <c r="R89" s="14">
        <f t="shared" si="64"/>
        <v>282.78908107020493</v>
      </c>
      <c r="S89" s="14">
        <f t="shared" si="65"/>
        <v>233.64959999445492</v>
      </c>
      <c r="T89" s="14">
        <f t="shared" si="66"/>
        <v>273.83291568579386</v>
      </c>
      <c r="U89" s="14">
        <f t="shared" si="67"/>
        <v>254.68964241743831</v>
      </c>
      <c r="V89" s="14">
        <f t="shared" si="68"/>
        <v>196.72309233341292</v>
      </c>
      <c r="W89" s="14">
        <f t="shared" si="69"/>
        <v>245.14338890342628</v>
      </c>
      <c r="X89" s="16">
        <f t="shared" si="53"/>
        <v>5.6158646646507791E-2</v>
      </c>
      <c r="Y89" s="16">
        <f t="shared" si="54"/>
        <v>3.9423575295877623E-2</v>
      </c>
      <c r="Z89" s="16">
        <f t="shared" si="55"/>
        <v>1.1969881726099542E-2</v>
      </c>
      <c r="AA89" s="17"/>
      <c r="AB89" s="17">
        <f t="shared" si="56"/>
        <v>-14.710083189588923</v>
      </c>
      <c r="AC89" s="17">
        <f t="shared" si="57"/>
        <v>4.8113514004804054</v>
      </c>
      <c r="AD89" s="17">
        <f t="shared" si="70"/>
        <v>33.679459803362839</v>
      </c>
      <c r="AF89" s="17">
        <f t="shared" si="71"/>
        <v>5.7127769729392668</v>
      </c>
      <c r="AG89" s="17">
        <f t="shared" si="72"/>
        <v>22.37669217433843</v>
      </c>
      <c r="AH89" s="17">
        <f t="shared" si="73"/>
        <v>150.63249827621928</v>
      </c>
      <c r="AI89" s="17">
        <f t="shared" si="58"/>
        <v>-28.731821117452483</v>
      </c>
      <c r="AJ89" s="17">
        <f t="shared" si="59"/>
        <v>0.13628728542995105</v>
      </c>
      <c r="AM89">
        <v>2046</v>
      </c>
      <c r="AN89">
        <v>0.18025296455471224</v>
      </c>
      <c r="AO89">
        <v>0.15402414430438296</v>
      </c>
      <c r="AP89">
        <v>9.0680720256930844E-2</v>
      </c>
    </row>
    <row r="90" spans="7:42" x14ac:dyDescent="0.3">
      <c r="G90" s="12">
        <v>2087</v>
      </c>
      <c r="I90" s="14">
        <f t="shared" si="60"/>
        <v>-7.3356934095161677</v>
      </c>
      <c r="J90" s="14">
        <f t="shared" si="61"/>
        <v>2.1205672222746439</v>
      </c>
      <c r="K90" s="14">
        <f t="shared" si="49"/>
        <v>-8.1089967777323864</v>
      </c>
      <c r="L90" s="14">
        <f t="shared" si="62"/>
        <v>-10.197673272297962</v>
      </c>
      <c r="M90" s="14">
        <f t="shared" si="74"/>
        <v>1.1438043917198493</v>
      </c>
      <c r="N90" s="14">
        <f t="shared" si="63"/>
        <v>-11.021934074853789</v>
      </c>
      <c r="O90" s="14">
        <f t="shared" si="50"/>
        <v>2.8619798627817943</v>
      </c>
      <c r="P90" s="14">
        <f t="shared" si="51"/>
        <v>0.97676283055479463</v>
      </c>
      <c r="Q90" s="14">
        <f t="shared" si="52"/>
        <v>2.9129372971214025</v>
      </c>
      <c r="R90" s="14">
        <f t="shared" si="64"/>
        <v>280.78843741306417</v>
      </c>
      <c r="S90" s="14">
        <f t="shared" si="65"/>
        <v>234.22793650962072</v>
      </c>
      <c r="T90" s="14">
        <f t="shared" si="66"/>
        <v>271.62137111004864</v>
      </c>
      <c r="U90" s="14">
        <f t="shared" si="67"/>
        <v>251.90845879772067</v>
      </c>
      <c r="V90" s="14">
        <f t="shared" si="68"/>
        <v>197.03503898570014</v>
      </c>
      <c r="W90" s="14">
        <f t="shared" si="69"/>
        <v>242.13740688301161</v>
      </c>
      <c r="X90" s="16">
        <f t="shared" si="53"/>
        <v>5.4545005354174593E-2</v>
      </c>
      <c r="Y90" s="16">
        <f t="shared" si="54"/>
        <v>3.8103089219322019E-2</v>
      </c>
      <c r="Z90" s="16">
        <f t="shared" si="55"/>
        <v>1.1379003516577346E-2</v>
      </c>
      <c r="AA90" s="17"/>
      <c r="AB90" s="17">
        <f t="shared" si="56"/>
        <v>-16.009808220190195</v>
      </c>
      <c r="AC90" s="17">
        <f t="shared" si="57"/>
        <v>4.6280389121221024</v>
      </c>
      <c r="AD90" s="17">
        <f t="shared" si="70"/>
        <v>32.781942294198224</v>
      </c>
      <c r="AF90" s="17">
        <f t="shared" si="71"/>
        <v>5.3342133857857306</v>
      </c>
      <c r="AG90" s="17">
        <f t="shared" si="72"/>
        <v>22.11024734176992</v>
      </c>
      <c r="AH90" s="17">
        <f t="shared" si="73"/>
        <v>152.81472948862898</v>
      </c>
      <c r="AI90" s="17">
        <f t="shared" si="58"/>
        <v>-28.915133605810787</v>
      </c>
      <c r="AJ90" s="17">
        <f t="shared" si="59"/>
        <v>-0.76123022373466398</v>
      </c>
      <c r="AM90">
        <v>2047</v>
      </c>
      <c r="AN90">
        <v>0.17507364411093793</v>
      </c>
      <c r="AO90">
        <v>0.14886513129044668</v>
      </c>
      <c r="AP90">
        <v>8.6204380151851279E-2</v>
      </c>
    </row>
    <row r="91" spans="7:42" x14ac:dyDescent="0.3">
      <c r="G91" s="12">
        <v>2088</v>
      </c>
      <c r="I91" s="14">
        <f t="shared" si="60"/>
        <v>-7.9312273603314623</v>
      </c>
      <c r="J91" s="14">
        <f t="shared" si="61"/>
        <v>2.0397736111059799</v>
      </c>
      <c r="K91" s="14">
        <f t="shared" si="49"/>
        <v>-8.2657717905050134</v>
      </c>
      <c r="L91" s="14">
        <f t="shared" si="62"/>
        <v>-10.832412426712999</v>
      </c>
      <c r="M91" s="14">
        <f t="shared" si="74"/>
        <v>1.0909606288223923</v>
      </c>
      <c r="N91" s="14">
        <f t="shared" si="63"/>
        <v>-11.189030078286493</v>
      </c>
      <c r="O91" s="14">
        <f t="shared" si="50"/>
        <v>2.9011850663815366</v>
      </c>
      <c r="P91" s="14">
        <f t="shared" si="51"/>
        <v>0.94881298228358757</v>
      </c>
      <c r="Q91" s="14">
        <f t="shared" si="52"/>
        <v>2.9232582877814792</v>
      </c>
      <c r="R91" s="14">
        <f t="shared" si="64"/>
        <v>278.62537540570105</v>
      </c>
      <c r="S91" s="14">
        <f t="shared" si="65"/>
        <v>234.7842384035587</v>
      </c>
      <c r="T91" s="14">
        <f t="shared" si="66"/>
        <v>269.36706971263817</v>
      </c>
      <c r="U91" s="14">
        <f t="shared" si="67"/>
        <v>248.95416449952623</v>
      </c>
      <c r="V91" s="14">
        <f t="shared" si="68"/>
        <v>197.3325737026517</v>
      </c>
      <c r="W91" s="14">
        <f t="shared" si="69"/>
        <v>239.08585322529711</v>
      </c>
      <c r="X91" s="16">
        <f t="shared" si="53"/>
        <v>5.2977729819846796E-2</v>
      </c>
      <c r="Y91" s="16">
        <f t="shared" si="54"/>
        <v>3.6826832603572307E-2</v>
      </c>
      <c r="Z91" s="16">
        <f t="shared" si="55"/>
        <v>1.0817293269318878E-2</v>
      </c>
      <c r="AA91" s="17"/>
      <c r="AB91" s="17">
        <f t="shared" si="56"/>
        <v>-17.309533250791478</v>
      </c>
      <c r="AC91" s="17">
        <f t="shared" si="57"/>
        <v>4.4517106295702495</v>
      </c>
      <c r="AD91" s="17">
        <f t="shared" si="70"/>
        <v>31.903926178586786</v>
      </c>
      <c r="AF91" s="17">
        <f t="shared" si="71"/>
        <v>4.9593004653814958</v>
      </c>
      <c r="AG91" s="17">
        <f t="shared" si="72"/>
        <v>21.845072055349149</v>
      </c>
      <c r="AH91" s="17">
        <f t="shared" si="73"/>
        <v>155.02281717298138</v>
      </c>
      <c r="AI91" s="17">
        <f t="shared" si="58"/>
        <v>-29.091461888362637</v>
      </c>
      <c r="AJ91" s="17">
        <f t="shared" si="59"/>
        <v>-1.6392463393461014</v>
      </c>
      <c r="AM91">
        <v>2048</v>
      </c>
      <c r="AN91">
        <v>0.17004314430002013</v>
      </c>
      <c r="AO91">
        <v>0.14387891855661042</v>
      </c>
      <c r="AP91">
        <v>8.1949008965849224E-2</v>
      </c>
    </row>
    <row r="92" spans="7:42" x14ac:dyDescent="0.3">
      <c r="G92" s="12">
        <v>2089</v>
      </c>
      <c r="I92" s="14">
        <f t="shared" si="60"/>
        <v>-8.5267613111467497</v>
      </c>
      <c r="J92" s="14">
        <f t="shared" si="61"/>
        <v>1.9620582365228421</v>
      </c>
      <c r="K92" s="14">
        <f t="shared" si="49"/>
        <v>-8.4100281637561807</v>
      </c>
      <c r="L92" s="14">
        <f t="shared" si="62"/>
        <v>-11.467151581128043</v>
      </c>
      <c r="M92" s="14">
        <f t="shared" si="74"/>
        <v>1.0405582477707978</v>
      </c>
      <c r="N92" s="14">
        <f t="shared" si="63"/>
        <v>-11.342783300905765</v>
      </c>
      <c r="O92" s="14">
        <f t="shared" si="50"/>
        <v>2.9403902699812932</v>
      </c>
      <c r="P92" s="14">
        <f t="shared" si="51"/>
        <v>0.92149998875204431</v>
      </c>
      <c r="Q92" s="14">
        <f t="shared" si="52"/>
        <v>2.9327551371495844</v>
      </c>
      <c r="R92" s="14">
        <f t="shared" si="64"/>
        <v>276.29989504811556</v>
      </c>
      <c r="S92" s="14">
        <f t="shared" si="65"/>
        <v>235.31934519533766</v>
      </c>
      <c r="T92" s="14">
        <f t="shared" si="66"/>
        <v>267.0734256679774</v>
      </c>
      <c r="U92" s="14">
        <f t="shared" si="67"/>
        <v>245.82675952285496</v>
      </c>
      <c r="V92" s="14">
        <f t="shared" si="68"/>
        <v>197.61636231568011</v>
      </c>
      <c r="W92" s="14">
        <f t="shared" si="69"/>
        <v>235.99236687050464</v>
      </c>
      <c r="X92" s="16">
        <f t="shared" si="53"/>
        <v>5.1455487787386907E-2</v>
      </c>
      <c r="Y92" s="16">
        <f t="shared" si="54"/>
        <v>3.5593323990218653E-2</v>
      </c>
      <c r="Z92" s="16">
        <f t="shared" si="55"/>
        <v>1.0283311144423279E-2</v>
      </c>
      <c r="AA92" s="17"/>
      <c r="AB92" s="17">
        <f t="shared" si="56"/>
        <v>-18.609258281392748</v>
      </c>
      <c r="AC92" s="17">
        <f t="shared" si="57"/>
        <v>4.282100454583623</v>
      </c>
      <c r="AD92" s="17">
        <f t="shared" si="70"/>
        <v>31.04522829573127</v>
      </c>
      <c r="AF92" s="17">
        <f t="shared" si="71"/>
        <v>4.5880030066298048</v>
      </c>
      <c r="AG92" s="17">
        <f t="shared" si="72"/>
        <v>21.581160265991208</v>
      </c>
      <c r="AH92" s="17">
        <f t="shared" si="73"/>
        <v>157.25706769330316</v>
      </c>
      <c r="AI92" s="17">
        <f t="shared" si="58"/>
        <v>-29.261072063349264</v>
      </c>
      <c r="AJ92" s="17">
        <f t="shared" si="59"/>
        <v>-2.4979442222016175</v>
      </c>
      <c r="AM92">
        <v>2049</v>
      </c>
      <c r="AN92">
        <v>0.16515718896623455</v>
      </c>
      <c r="AO92">
        <v>0.13905971818632465</v>
      </c>
      <c r="AP92">
        <v>7.7903698845175381E-2</v>
      </c>
    </row>
    <row r="93" spans="7:42" x14ac:dyDescent="0.3">
      <c r="G93" s="12">
        <v>2090</v>
      </c>
      <c r="I93" s="14">
        <f t="shared" si="60"/>
        <v>-9.1222952619620372</v>
      </c>
      <c r="J93" s="14">
        <f t="shared" si="61"/>
        <v>1.8873038177113217</v>
      </c>
      <c r="K93" s="14">
        <f t="shared" si="49"/>
        <v>-8.542690764021863</v>
      </c>
      <c r="L93" s="14">
        <f t="shared" si="62"/>
        <v>-12.10189073554308</v>
      </c>
      <c r="M93" s="14">
        <f t="shared" si="74"/>
        <v>0.99248445672378682</v>
      </c>
      <c r="N93" s="14">
        <f t="shared" si="63"/>
        <v>-11.484179496111544</v>
      </c>
      <c r="O93" s="14">
        <f t="shared" si="50"/>
        <v>2.9795954735810426</v>
      </c>
      <c r="P93" s="14">
        <f t="shared" si="51"/>
        <v>0.8948193609875349</v>
      </c>
      <c r="Q93" s="14">
        <f t="shared" si="52"/>
        <v>2.941488732089681</v>
      </c>
      <c r="R93" s="14">
        <f t="shared" si="64"/>
        <v>273.81199634030776</v>
      </c>
      <c r="S93" s="14">
        <f t="shared" si="65"/>
        <v>235.83406441834984</v>
      </c>
      <c r="T93" s="14">
        <f t="shared" si="66"/>
        <v>264.74360091415326</v>
      </c>
      <c r="U93" s="14">
        <f t="shared" si="67"/>
        <v>242.52624386770685</v>
      </c>
      <c r="V93" s="14">
        <f t="shared" si="68"/>
        <v>197.8870398947866</v>
      </c>
      <c r="W93" s="14">
        <f t="shared" si="69"/>
        <v>232.86031791701967</v>
      </c>
      <c r="X93" s="16">
        <f t="shared" si="53"/>
        <v>4.9976985281200939E-2</v>
      </c>
      <c r="Y93" s="16">
        <f t="shared" si="54"/>
        <v>3.440113154205348E-2</v>
      </c>
      <c r="Z93" s="16">
        <f t="shared" si="55"/>
        <v>9.7756883778818398E-3</v>
      </c>
      <c r="AA93" s="17"/>
      <c r="AB93" s="17">
        <f t="shared" si="56"/>
        <v>-19.908983311994017</v>
      </c>
      <c r="AC93" s="17">
        <f t="shared" si="57"/>
        <v>4.118952427263987</v>
      </c>
      <c r="AD93" s="17">
        <f t="shared" si="70"/>
        <v>30.205651133269232</v>
      </c>
      <c r="AF93" s="17">
        <f t="shared" si="71"/>
        <v>4.2202861439332011</v>
      </c>
      <c r="AG93" s="17">
        <f t="shared" si="72"/>
        <v>21.318505953433593</v>
      </c>
      <c r="AH93" s="17">
        <f t="shared" si="73"/>
        <v>159.51779104361793</v>
      </c>
      <c r="AI93" s="17">
        <f t="shared" si="58"/>
        <v>-29.4242200906689</v>
      </c>
      <c r="AJ93" s="17">
        <f t="shared" si="59"/>
        <v>-3.3375213846636562</v>
      </c>
      <c r="AM93">
        <v>2050</v>
      </c>
      <c r="AN93">
        <v>0.16041162482329654</v>
      </c>
      <c r="AO93">
        <v>0.13440193612833892</v>
      </c>
      <c r="AP93">
        <v>7.4058080388609962E-2</v>
      </c>
    </row>
    <row r="94" spans="7:42" x14ac:dyDescent="0.3">
      <c r="G94" s="12">
        <v>2091</v>
      </c>
      <c r="I94" s="14">
        <f t="shared" si="60"/>
        <v>-9.7178292127773318</v>
      </c>
      <c r="J94" s="14">
        <f t="shared" si="61"/>
        <v>1.8153975422565203</v>
      </c>
      <c r="K94" s="14">
        <f t="shared" si="49"/>
        <v>-8.6646281812094372</v>
      </c>
      <c r="L94" s="14">
        <f t="shared" si="62"/>
        <v>-12.736629889958124</v>
      </c>
      <c r="M94" s="14">
        <f t="shared" si="74"/>
        <v>0.94663167482314781</v>
      </c>
      <c r="N94" s="14">
        <f t="shared" si="63"/>
        <v>-11.614144435808285</v>
      </c>
      <c r="O94" s="14">
        <f t="shared" si="50"/>
        <v>3.018800677180792</v>
      </c>
      <c r="P94" s="14">
        <f t="shared" si="51"/>
        <v>0.86876586743337247</v>
      </c>
      <c r="Q94" s="14">
        <f t="shared" si="52"/>
        <v>2.9495162545988478</v>
      </c>
      <c r="R94" s="14">
        <f t="shared" si="64"/>
        <v>271.16167928227759</v>
      </c>
      <c r="S94" s="14">
        <f t="shared" si="65"/>
        <v>236.32917283896526</v>
      </c>
      <c r="T94" s="14">
        <f t="shared" si="66"/>
        <v>262.38052050109616</v>
      </c>
      <c r="U94" s="14">
        <f t="shared" si="67"/>
        <v>239.05261753408192</v>
      </c>
      <c r="V94" s="14">
        <f t="shared" si="68"/>
        <v>198.14521216973836</v>
      </c>
      <c r="W94" s="14">
        <f t="shared" si="69"/>
        <v>229.69282397998106</v>
      </c>
      <c r="X94" s="16">
        <f t="shared" si="53"/>
        <v>4.8540965506299737E-2</v>
      </c>
      <c r="Y94" s="16">
        <f t="shared" si="54"/>
        <v>3.3248871381017564E-2</v>
      </c>
      <c r="Z94" s="16">
        <f t="shared" si="55"/>
        <v>9.2931237730056668E-3</v>
      </c>
      <c r="AA94" s="17"/>
      <c r="AB94" s="17">
        <f t="shared" si="56"/>
        <v>-21.208708342595301</v>
      </c>
      <c r="AC94" s="17">
        <f t="shared" si="57"/>
        <v>3.9620203397852292</v>
      </c>
      <c r="AD94" s="17">
        <f t="shared" si="70"/>
        <v>29.384984186740446</v>
      </c>
      <c r="AF94" s="17">
        <f t="shared" si="71"/>
        <v>3.8561153479196051</v>
      </c>
      <c r="AG94" s="17">
        <f t="shared" si="72"/>
        <v>21.057103126098944</v>
      </c>
      <c r="AH94" s="17">
        <f t="shared" si="73"/>
        <v>161.80530089095703</v>
      </c>
      <c r="AI94" s="17">
        <f t="shared" si="58"/>
        <v>-29.581152178147658</v>
      </c>
      <c r="AJ94" s="17">
        <f t="shared" si="59"/>
        <v>-4.1581883311924415</v>
      </c>
      <c r="AM94">
        <v>2051</v>
      </c>
      <c r="AN94">
        <v>0.15580241792387728</v>
      </c>
      <c r="AO94">
        <v>0.12990016570321603</v>
      </c>
      <c r="AP94">
        <v>7.0402296067428372E-2</v>
      </c>
    </row>
    <row r="95" spans="7:42" x14ac:dyDescent="0.3">
      <c r="G95" s="12">
        <v>2092</v>
      </c>
      <c r="I95" s="14">
        <f t="shared" si="60"/>
        <v>-10.313363163592619</v>
      </c>
      <c r="J95" s="14">
        <f t="shared" si="61"/>
        <v>1.7462308958965469</v>
      </c>
      <c r="K95" s="14">
        <f t="shared" si="49"/>
        <v>-8.7766541362556438</v>
      </c>
      <c r="L95" s="14">
        <f t="shared" si="62"/>
        <v>-13.371369044373161</v>
      </c>
      <c r="M95" s="14">
        <f t="shared" si="74"/>
        <v>0.90289729144631836</v>
      </c>
      <c r="N95" s="14">
        <f t="shared" si="63"/>
        <v>-11.733545410733434</v>
      </c>
      <c r="O95" s="14">
        <f t="shared" si="50"/>
        <v>3.0580058807805415</v>
      </c>
      <c r="P95" s="14">
        <f t="shared" si="51"/>
        <v>0.84333360445022854</v>
      </c>
      <c r="Q95" s="14">
        <f t="shared" si="52"/>
        <v>2.9568912744777904</v>
      </c>
      <c r="R95" s="14">
        <f t="shared" si="64"/>
        <v>268.34894387402505</v>
      </c>
      <c r="S95" s="14">
        <f t="shared" si="65"/>
        <v>236.80541762875524</v>
      </c>
      <c r="T95" s="14">
        <f t="shared" si="66"/>
        <v>259.9868875548446</v>
      </c>
      <c r="U95" s="14">
        <f t="shared" si="67"/>
        <v>235.40588052198015</v>
      </c>
      <c r="V95" s="14">
        <f t="shared" si="68"/>
        <v>198.39145688558736</v>
      </c>
      <c r="W95" s="14">
        <f t="shared" si="69"/>
        <v>226.49276614069012</v>
      </c>
      <c r="X95" s="16">
        <f t="shared" si="53"/>
        <v>4.7146207779965574E-2</v>
      </c>
      <c r="Y95" s="16">
        <f t="shared" si="54"/>
        <v>3.2135205981816371E-2</v>
      </c>
      <c r="Z95" s="16">
        <f t="shared" si="55"/>
        <v>8.8343803650496183E-3</v>
      </c>
      <c r="AA95" s="17"/>
      <c r="AB95" s="17">
        <f t="shared" si="56"/>
        <v>-22.508433373196571</v>
      </c>
      <c r="AC95" s="17">
        <f t="shared" si="57"/>
        <v>3.811067364839412</v>
      </c>
      <c r="AD95" s="17">
        <f t="shared" si="70"/>
        <v>28.583005236295591</v>
      </c>
      <c r="AF95" s="17">
        <f t="shared" si="71"/>
        <v>3.4954564221999078</v>
      </c>
      <c r="AG95" s="17">
        <f t="shared" si="72"/>
        <v>20.796945820958342</v>
      </c>
      <c r="AH95" s="17">
        <f t="shared" si="73"/>
        <v>164.11991461887948</v>
      </c>
      <c r="AI95" s="17">
        <f t="shared" si="58"/>
        <v>-29.732105153093475</v>
      </c>
      <c r="AJ95" s="17">
        <f t="shared" si="59"/>
        <v>-4.9601672816372968</v>
      </c>
      <c r="AM95">
        <v>2052</v>
      </c>
      <c r="AN95">
        <v>0.1513256502305633</v>
      </c>
      <c r="AO95">
        <v>0.12554918132734438</v>
      </c>
      <c r="AP95">
        <v>6.6926974957457058E-2</v>
      </c>
    </row>
    <row r="96" spans="7:42" x14ac:dyDescent="0.3">
      <c r="G96" s="12">
        <v>2093</v>
      </c>
      <c r="I96" s="14">
        <f t="shared" si="60"/>
        <v>-10.908897114407907</v>
      </c>
      <c r="J96" s="14">
        <f t="shared" si="61"/>
        <v>1.6796994987628884</v>
      </c>
      <c r="K96" s="14">
        <f t="shared" si="49"/>
        <v>-8.8795292439434093</v>
      </c>
      <c r="L96" s="14">
        <f t="shared" si="62"/>
        <v>-14.006108198788205</v>
      </c>
      <c r="M96" s="14">
        <f t="shared" si="74"/>
        <v>0.86118343658149843</v>
      </c>
      <c r="N96" s="14">
        <f t="shared" si="63"/>
        <v>-11.843193109325973</v>
      </c>
      <c r="O96" s="14">
        <f t="shared" si="50"/>
        <v>3.097211084380298</v>
      </c>
      <c r="P96" s="14">
        <f t="shared" si="51"/>
        <v>0.81851606218138995</v>
      </c>
      <c r="Q96" s="14">
        <f t="shared" si="52"/>
        <v>2.9636638653825642</v>
      </c>
      <c r="R96" s="14">
        <f t="shared" si="64"/>
        <v>265.37379011555015</v>
      </c>
      <c r="S96" s="14">
        <f t="shared" si="65"/>
        <v>237.26351749205421</v>
      </c>
      <c r="T96" s="14">
        <f t="shared" si="66"/>
        <v>257.56519776104187</v>
      </c>
      <c r="U96" s="14">
        <f t="shared" si="67"/>
        <v>231.58603283140155</v>
      </c>
      <c r="V96" s="14">
        <f t="shared" si="68"/>
        <v>198.62632509556414</v>
      </c>
      <c r="W96" s="14">
        <f t="shared" si="69"/>
        <v>223.26280438360121</v>
      </c>
      <c r="X96" s="16">
        <f t="shared" si="53"/>
        <v>4.5791526494115817E-2</v>
      </c>
      <c r="Y96" s="16">
        <f t="shared" si="54"/>
        <v>3.1058842619341935E-2</v>
      </c>
      <c r="Z96" s="16">
        <f t="shared" si="55"/>
        <v>8.3982822504829052E-3</v>
      </c>
      <c r="AA96" s="17"/>
      <c r="AB96" s="17">
        <f t="shared" si="56"/>
        <v>-23.80815840379784</v>
      </c>
      <c r="AC96" s="17">
        <f t="shared" si="57"/>
        <v>3.6658656982390299</v>
      </c>
      <c r="AD96" s="17">
        <f t="shared" si="70"/>
        <v>27.799481544979308</v>
      </c>
      <c r="AF96" s="17">
        <f t="shared" si="71"/>
        <v>3.1382755001568512</v>
      </c>
      <c r="AG96" s="17">
        <f t="shared" si="72"/>
        <v>20.538028103395263</v>
      </c>
      <c r="AH96" s="17">
        <f t="shared" si="73"/>
        <v>166.46195337150778</v>
      </c>
      <c r="AI96" s="17">
        <f t="shared" si="58"/>
        <v>-29.877306819693857</v>
      </c>
      <c r="AJ96" s="17">
        <f t="shared" si="59"/>
        <v>-5.7436909729535799</v>
      </c>
      <c r="AM96">
        <v>2053</v>
      </c>
      <c r="AN96">
        <v>0.14697751628534486</v>
      </c>
      <c r="AO96">
        <v>0.12134393244716357</v>
      </c>
      <c r="AP96">
        <v>6.3623208718449675E-2</v>
      </c>
    </row>
    <row r="97" spans="7:42" x14ac:dyDescent="0.3">
      <c r="G97" s="12">
        <v>2094</v>
      </c>
      <c r="I97" s="14">
        <f t="shared" si="60"/>
        <v>-11.504431065223201</v>
      </c>
      <c r="J97" s="14">
        <f t="shared" si="61"/>
        <v>1.6157029478600222</v>
      </c>
      <c r="K97" s="14">
        <f t="shared" si="49"/>
        <v>-8.9739630412146809</v>
      </c>
      <c r="L97" s="14">
        <f t="shared" si="62"/>
        <v>-14.640847353203242</v>
      </c>
      <c r="M97" s="14">
        <f t="shared" si="74"/>
        <v>0.82139676181143317</v>
      </c>
      <c r="N97" s="14">
        <f t="shared" si="63"/>
        <v>-11.943843779569512</v>
      </c>
      <c r="O97" s="14">
        <f t="shared" si="50"/>
        <v>3.1364162879800404</v>
      </c>
      <c r="P97" s="14">
        <f t="shared" si="51"/>
        <v>0.79430618604858905</v>
      </c>
      <c r="Q97" s="14">
        <f t="shared" si="52"/>
        <v>2.9698807383548314</v>
      </c>
      <c r="R97" s="14">
        <f t="shared" si="64"/>
        <v>262.23621800685294</v>
      </c>
      <c r="S97" s="14">
        <f t="shared" si="65"/>
        <v>237.70416375056149</v>
      </c>
      <c r="T97" s="14">
        <f t="shared" si="66"/>
        <v>255.11775329525605</v>
      </c>
      <c r="U97" s="14">
        <f t="shared" si="67"/>
        <v>227.59307446234612</v>
      </c>
      <c r="V97" s="14">
        <f t="shared" si="68"/>
        <v>198.85034239423999</v>
      </c>
      <c r="W97" s="14">
        <f t="shared" si="69"/>
        <v>220.00539244371862</v>
      </c>
      <c r="X97" s="16">
        <f t="shared" si="53"/>
        <v>4.4475770107481633E-2</v>
      </c>
      <c r="Y97" s="16">
        <f t="shared" si="54"/>
        <v>3.0018531868098088E-2</v>
      </c>
      <c r="Z97" s="16">
        <f t="shared" si="55"/>
        <v>7.983711572778775E-3</v>
      </c>
      <c r="AA97" s="17"/>
      <c r="AB97" s="17">
        <f t="shared" si="56"/>
        <v>-25.107883434399124</v>
      </c>
      <c r="AC97" s="17">
        <f t="shared" si="57"/>
        <v>3.5261962151361228</v>
      </c>
      <c r="AD97" s="17">
        <f t="shared" si="70"/>
        <v>27.034170982710275</v>
      </c>
      <c r="AF97" s="17">
        <f t="shared" si="71"/>
        <v>2.7845390417649085</v>
      </c>
      <c r="AG97" s="17">
        <f t="shared" si="72"/>
        <v>20.280344067070239</v>
      </c>
      <c r="AH97" s="17">
        <f t="shared" si="73"/>
        <v>168.83174209808544</v>
      </c>
      <c r="AI97" s="17">
        <f t="shared" si="58"/>
        <v>-30.016976302796763</v>
      </c>
      <c r="AJ97" s="17">
        <f t="shared" si="59"/>
        <v>-6.5090015352226125</v>
      </c>
      <c r="AM97">
        <v>2054</v>
      </c>
      <c r="AN97">
        <v>0.14275431997480209</v>
      </c>
      <c r="AO97">
        <v>0.11727953767656196</v>
      </c>
      <c r="AP97">
        <v>6.0482528759211299E-2</v>
      </c>
    </row>
    <row r="98" spans="7:42" x14ac:dyDescent="0.3">
      <c r="G98" s="12">
        <v>2095</v>
      </c>
      <c r="I98" s="14">
        <f t="shared" si="60"/>
        <v>-12.099965016038489</v>
      </c>
      <c r="J98" s="14">
        <f t="shared" si="61"/>
        <v>1.5541446655465554</v>
      </c>
      <c r="K98" s="14">
        <f t="shared" si="49"/>
        <v>-9.0606162047121046</v>
      </c>
      <c r="L98" s="14">
        <f t="shared" si="62"/>
        <v>-15.275586507618286</v>
      </c>
      <c r="M98" s="14">
        <f t="shared" si="74"/>
        <v>0.78344823141574493</v>
      </c>
      <c r="N98" s="14">
        <f t="shared" si="63"/>
        <v>-12.036201592521635</v>
      </c>
      <c r="O98" s="14">
        <f t="shared" si="50"/>
        <v>3.1756214915797969</v>
      </c>
      <c r="P98" s="14">
        <f t="shared" si="51"/>
        <v>0.77069643413081046</v>
      </c>
      <c r="Q98" s="14">
        <f t="shared" si="52"/>
        <v>2.9755853878095309</v>
      </c>
      <c r="R98" s="14">
        <f t="shared" si="64"/>
        <v>258.93622754793336</v>
      </c>
      <c r="S98" s="14">
        <f t="shared" si="65"/>
        <v>238.12802138661965</v>
      </c>
      <c r="T98" s="14">
        <f t="shared" si="66"/>
        <v>252.64667614851638</v>
      </c>
      <c r="U98" s="14">
        <f t="shared" si="67"/>
        <v>223.42700541481386</v>
      </c>
      <c r="V98" s="14">
        <f t="shared" si="68"/>
        <v>199.064010093717</v>
      </c>
      <c r="W98" s="14">
        <f t="shared" si="69"/>
        <v>216.72279200939454</v>
      </c>
      <c r="X98" s="16">
        <f t="shared" si="53"/>
        <v>4.319782016674506E-2</v>
      </c>
      <c r="Y98" s="16">
        <f t="shared" si="54"/>
        <v>2.901306615188718E-2</v>
      </c>
      <c r="Z98" s="16">
        <f t="shared" si="55"/>
        <v>7.5896056569969032E-3</v>
      </c>
      <c r="AA98" s="17"/>
      <c r="AB98" s="17">
        <f t="shared" si="56"/>
        <v>-26.407608465000393</v>
      </c>
      <c r="AC98" s="17">
        <f t="shared" si="57"/>
        <v>3.3918481393394364</v>
      </c>
      <c r="AD98" s="17">
        <f t="shared" si="70"/>
        <v>26.28682307988063</v>
      </c>
      <c r="AF98" s="17">
        <f t="shared" si="71"/>
        <v>2.4342138304408039</v>
      </c>
      <c r="AG98" s="17">
        <f t="shared" si="72"/>
        <v>20.023887833786077</v>
      </c>
      <c r="AH98" s="17">
        <f t="shared" si="73"/>
        <v>171.22960959806284</v>
      </c>
      <c r="AI98" s="17">
        <f t="shared" si="58"/>
        <v>-30.151324378593451</v>
      </c>
      <c r="AJ98" s="17">
        <f t="shared" si="59"/>
        <v>-7.2563494380522577</v>
      </c>
      <c r="AM98">
        <v>2055</v>
      </c>
      <c r="AN98">
        <v>0.13865247138823877</v>
      </c>
      <c r="AO98">
        <v>0.11335127913064127</v>
      </c>
      <c r="AP98">
        <v>5.7496884529937627E-2</v>
      </c>
    </row>
    <row r="99" spans="7:42" x14ac:dyDescent="0.3">
      <c r="G99" s="12">
        <v>2096</v>
      </c>
      <c r="I99" s="14">
        <f t="shared" si="60"/>
        <v>-12.695498966853776</v>
      </c>
      <c r="J99" s="14">
        <f t="shared" si="61"/>
        <v>1.4949317537892315</v>
      </c>
      <c r="K99" s="14">
        <f t="shared" si="49"/>
        <v>-9.1401028934019735</v>
      </c>
      <c r="L99" s="14">
        <f t="shared" si="62"/>
        <v>-15.910325662033323</v>
      </c>
      <c r="M99" s="14">
        <f t="shared" si="74"/>
        <v>0.74725292312433755</v>
      </c>
      <c r="N99" s="14">
        <f t="shared" si="63"/>
        <v>-12.120921139159087</v>
      </c>
      <c r="O99" s="14">
        <f t="shared" si="50"/>
        <v>3.2148266951795463</v>
      </c>
      <c r="P99" s="14">
        <f t="shared" si="51"/>
        <v>0.74767883066489393</v>
      </c>
      <c r="Q99" s="14">
        <f t="shared" si="52"/>
        <v>2.9808182457571135</v>
      </c>
      <c r="R99" s="14">
        <f t="shared" si="64"/>
        <v>255.47381873879141</v>
      </c>
      <c r="S99" s="14">
        <f t="shared" si="65"/>
        <v>238.53573004674399</v>
      </c>
      <c r="T99" s="14">
        <f t="shared" si="66"/>
        <v>250.1539208139522</v>
      </c>
      <c r="U99" s="14">
        <f t="shared" si="67"/>
        <v>219.08782568880477</v>
      </c>
      <c r="V99" s="14">
        <f t="shared" si="68"/>
        <v>199.26780634547819</v>
      </c>
      <c r="W99" s="14">
        <f t="shared" si="69"/>
        <v>213.41708624416933</v>
      </c>
      <c r="X99" s="16">
        <f t="shared" si="53"/>
        <v>4.1956590355802348E-2</v>
      </c>
      <c r="Y99" s="16">
        <f t="shared" si="54"/>
        <v>2.8041278342074816E-2</v>
      </c>
      <c r="Z99" s="16">
        <f t="shared" si="55"/>
        <v>7.2149542858135412E-3</v>
      </c>
      <c r="AA99" s="17"/>
      <c r="AB99" s="17">
        <f t="shared" si="56"/>
        <v>-27.707333495601663</v>
      </c>
      <c r="AC99" s="17">
        <f t="shared" si="57"/>
        <v>3.2626187252306038</v>
      </c>
      <c r="AD99" s="17">
        <f t="shared" si="70"/>
        <v>25.557180014306397</v>
      </c>
      <c r="AF99" s="17">
        <f t="shared" si="71"/>
        <v>2.0872669699243858</v>
      </c>
      <c r="AG99" s="17">
        <f t="shared" si="72"/>
        <v>19.768653553353822</v>
      </c>
      <c r="AH99" s="17">
        <f t="shared" si="73"/>
        <v>173.65588856671633</v>
      </c>
      <c r="AI99" s="17">
        <f t="shared" si="58"/>
        <v>-30.280553792702285</v>
      </c>
      <c r="AJ99" s="17">
        <f t="shared" si="59"/>
        <v>-7.9859925036264912</v>
      </c>
      <c r="AM99">
        <v>2056</v>
      </c>
      <c r="AN99">
        <v>0.13466848376609364</v>
      </c>
      <c r="AO99">
        <v>0.10955459694927069</v>
      </c>
      <c r="AP99">
        <v>5.465862288612567E-2</v>
      </c>
    </row>
    <row r="100" spans="7:42" x14ac:dyDescent="0.3">
      <c r="G100" s="12">
        <v>2097</v>
      </c>
      <c r="I100" s="14">
        <f t="shared" si="60"/>
        <v>-13.291032917669071</v>
      </c>
      <c r="J100" s="14">
        <f t="shared" si="61"/>
        <v>1.4379748539698618</v>
      </c>
      <c r="K100" s="14">
        <f t="shared" si="49"/>
        <v>-9.2129931629529125</v>
      </c>
      <c r="L100" s="14">
        <f t="shared" si="62"/>
        <v>-16.545064816448367</v>
      </c>
      <c r="M100" s="14">
        <f t="shared" si="74"/>
        <v>0.71272983807599311</v>
      </c>
      <c r="N100" s="14">
        <f t="shared" si="63"/>
        <v>-12.198610003702569</v>
      </c>
      <c r="O100" s="14">
        <f t="shared" si="50"/>
        <v>3.2540318987792958</v>
      </c>
      <c r="P100" s="14">
        <f t="shared" si="51"/>
        <v>0.72524501589386869</v>
      </c>
      <c r="Q100" s="14">
        <f t="shared" si="52"/>
        <v>2.9856168407496568</v>
      </c>
      <c r="R100" s="14">
        <f t="shared" si="64"/>
        <v>251.84899157942712</v>
      </c>
      <c r="S100" s="14">
        <f t="shared" si="65"/>
        <v>238.9279050069176</v>
      </c>
      <c r="T100" s="14">
        <f t="shared" si="66"/>
        <v>247.64128631496504</v>
      </c>
      <c r="U100" s="14">
        <f t="shared" si="67"/>
        <v>214.57553528431885</v>
      </c>
      <c r="V100" s="14">
        <f t="shared" si="68"/>
        <v>199.46218721040802</v>
      </c>
      <c r="W100" s="14">
        <f t="shared" si="69"/>
        <v>210.09019260679591</v>
      </c>
      <c r="X100" s="16">
        <f t="shared" si="53"/>
        <v>4.0751025572345417E-2</v>
      </c>
      <c r="Y100" s="16">
        <f t="shared" si="54"/>
        <v>2.7102040402805467E-2</v>
      </c>
      <c r="Z100" s="16">
        <f t="shared" si="55"/>
        <v>6.8587971100170205E-3</v>
      </c>
      <c r="AA100" s="17"/>
      <c r="AB100" s="17">
        <f t="shared" si="56"/>
        <v>-29.00705852620295</v>
      </c>
      <c r="AC100" s="17">
        <f t="shared" si="57"/>
        <v>3.1383129517993176</v>
      </c>
      <c r="AD100" s="17">
        <f t="shared" si="70"/>
        <v>24.84497753507793</v>
      </c>
      <c r="AF100" s="17">
        <f t="shared" si="71"/>
        <v>1.743665881189628</v>
      </c>
      <c r="AG100" s="17">
        <f t="shared" si="72"/>
        <v>19.514635403459252</v>
      </c>
      <c r="AH100" s="17">
        <f t="shared" si="73"/>
        <v>176.11091564130896</v>
      </c>
      <c r="AI100" s="17">
        <f t="shared" si="58"/>
        <v>-30.40485956613357</v>
      </c>
      <c r="AJ100" s="17">
        <f t="shared" si="59"/>
        <v>-8.6981949828549574</v>
      </c>
      <c r="AM100">
        <v>2057</v>
      </c>
      <c r="AN100">
        <v>0.13079897053603462</v>
      </c>
      <c r="AO100">
        <v>0.10588508400407365</v>
      </c>
      <c r="AP100">
        <v>5.1960468471159128E-2</v>
      </c>
    </row>
    <row r="101" spans="7:42" x14ac:dyDescent="0.3">
      <c r="G101" s="12">
        <v>2098</v>
      </c>
      <c r="I101" s="14">
        <f t="shared" si="60"/>
        <v>-13.886566868484358</v>
      </c>
      <c r="J101" s="14">
        <f t="shared" si="61"/>
        <v>1.38318801203361</v>
      </c>
      <c r="K101" s="14">
        <f t="shared" si="49"/>
        <v>-9.2798154080961979</v>
      </c>
      <c r="L101" s="14">
        <f t="shared" si="62"/>
        <v>-17.179803970863404</v>
      </c>
      <c r="M101" s="14">
        <f t="shared" si="74"/>
        <v>0.67980171955688218</v>
      </c>
      <c r="N101" s="14">
        <f t="shared" si="63"/>
        <v>-12.269831366765295</v>
      </c>
      <c r="O101" s="14">
        <f t="shared" si="50"/>
        <v>3.2932371023790452</v>
      </c>
      <c r="P101" s="14">
        <f t="shared" si="51"/>
        <v>0.70338629247672779</v>
      </c>
      <c r="Q101" s="14">
        <f t="shared" si="52"/>
        <v>2.9900159586690975</v>
      </c>
      <c r="R101" s="14">
        <f t="shared" si="64"/>
        <v>248.06174606984047</v>
      </c>
      <c r="S101" s="14">
        <f t="shared" si="65"/>
        <v>239.30513810110858</v>
      </c>
      <c r="T101" s="14">
        <f t="shared" si="66"/>
        <v>245.11042756730245</v>
      </c>
      <c r="U101" s="14">
        <f t="shared" si="67"/>
        <v>209.89013420135609</v>
      </c>
      <c r="V101" s="14">
        <f t="shared" si="68"/>
        <v>199.64758767937809</v>
      </c>
      <c r="W101" s="14">
        <f t="shared" si="69"/>
        <v>206.74387496131448</v>
      </c>
      <c r="X101" s="16">
        <f t="shared" si="53"/>
        <v>3.9580101030976471E-2</v>
      </c>
      <c r="Y101" s="16">
        <f t="shared" si="54"/>
        <v>2.6194262081596371E-2</v>
      </c>
      <c r="Z101" s="16">
        <f t="shared" si="55"/>
        <v>6.5202211868308968E-3</v>
      </c>
      <c r="AA101" s="17"/>
      <c r="AB101" s="17">
        <f t="shared" si="56"/>
        <v>-30.30678355680422</v>
      </c>
      <c r="AC101" s="17">
        <f t="shared" si="57"/>
        <v>3.0187432283357634</v>
      </c>
      <c r="AD101" s="17">
        <f t="shared" si="70"/>
        <v>24.149945826686107</v>
      </c>
      <c r="AF101" s="17">
        <f t="shared" si="71"/>
        <v>1.4033782993853663</v>
      </c>
      <c r="AG101" s="17">
        <f t="shared" si="72"/>
        <v>19.2618275895301</v>
      </c>
      <c r="AH101" s="17">
        <f t="shared" si="73"/>
        <v>178.59503144779757</v>
      </c>
      <c r="AI101" s="17">
        <f t="shared" si="58"/>
        <v>-30.524429289597123</v>
      </c>
      <c r="AJ101" s="17">
        <f t="shared" si="59"/>
        <v>-9.393226691246781</v>
      </c>
      <c r="AM101">
        <v>2058</v>
      </c>
      <c r="AN101">
        <v>0.12704064243421695</v>
      </c>
      <c r="AO101">
        <v>0.1023384807827032</v>
      </c>
      <c r="AP101">
        <v>4.9395505067282824E-2</v>
      </c>
    </row>
    <row r="102" spans="7:42" x14ac:dyDescent="0.3">
      <c r="G102" s="12">
        <v>2099</v>
      </c>
      <c r="I102" s="14">
        <f t="shared" si="60"/>
        <v>-14.482100819299653</v>
      </c>
      <c r="J102" s="14">
        <f t="shared" si="61"/>
        <v>1.3304885487751295</v>
      </c>
      <c r="K102" s="14">
        <f t="shared" si="49"/>
        <v>-9.341058797534636</v>
      </c>
      <c r="L102" s="14">
        <f t="shared" si="62"/>
        <v>-17.814543125278448</v>
      </c>
      <c r="M102" s="14">
        <f t="shared" si="74"/>
        <v>0.64839488011335422</v>
      </c>
      <c r="N102" s="14">
        <f t="shared" si="63"/>
        <v>-12.335106600559591</v>
      </c>
      <c r="O102" s="14">
        <f t="shared" si="50"/>
        <v>3.3324423059787946</v>
      </c>
      <c r="P102" s="14">
        <f t="shared" si="51"/>
        <v>0.68209366866177523</v>
      </c>
      <c r="Q102" s="14">
        <f t="shared" si="52"/>
        <v>2.9940478030249551</v>
      </c>
      <c r="R102" s="14">
        <f t="shared" si="64"/>
        <v>244.11208221003147</v>
      </c>
      <c r="S102" s="14">
        <f t="shared" si="65"/>
        <v>239.66799861441089</v>
      </c>
      <c r="T102" s="14">
        <f t="shared" si="66"/>
        <v>242.56286607706573</v>
      </c>
      <c r="U102" s="14">
        <f t="shared" si="67"/>
        <v>205.0316224399165</v>
      </c>
      <c r="V102" s="14">
        <f t="shared" si="68"/>
        <v>199.82442264668174</v>
      </c>
      <c r="W102" s="14">
        <f t="shared" si="69"/>
        <v>203.37975497934369</v>
      </c>
      <c r="X102" s="16">
        <f t="shared" si="53"/>
        <v>3.8442821392093381E-2</v>
      </c>
      <c r="Y102" s="16">
        <f t="shared" si="54"/>
        <v>2.5316889643789763E-2</v>
      </c>
      <c r="Z102" s="16">
        <f t="shared" si="55"/>
        <v>6.1983586397546912E-3</v>
      </c>
      <c r="AA102" s="17"/>
      <c r="AB102" s="17">
        <f t="shared" si="56"/>
        <v>-31.606508587405504</v>
      </c>
      <c r="AC102" s="17">
        <f t="shared" si="57"/>
        <v>2.9037291113361712</v>
      </c>
      <c r="AD102" s="17">
        <f t="shared" si="70"/>
        <v>23.471810316634052</v>
      </c>
      <c r="AF102" s="17">
        <f t="shared" si="71"/>
        <v>1.0663722708055872</v>
      </c>
      <c r="AG102" s="17">
        <f t="shared" si="72"/>
        <v>19.010224344603834</v>
      </c>
      <c r="AH102" s="17">
        <f t="shared" si="73"/>
        <v>181.10858064809327</v>
      </c>
      <c r="AI102" s="17">
        <f t="shared" si="58"/>
        <v>-30.639443406596715</v>
      </c>
      <c r="AJ102" s="17">
        <f t="shared" si="59"/>
        <v>-10.071362201298836</v>
      </c>
      <c r="AM102">
        <v>2059</v>
      </c>
      <c r="AN102">
        <v>0.12339030470925795</v>
      </c>
      <c r="AO102">
        <v>9.8910670444467746E-2</v>
      </c>
      <c r="AP102">
        <v>4.6957157867162973E-2</v>
      </c>
    </row>
    <row r="103" spans="7:42" x14ac:dyDescent="0.3">
      <c r="G103" s="12">
        <v>2100</v>
      </c>
      <c r="I103" s="14">
        <f t="shared" si="60"/>
        <v>-15.07763477011494</v>
      </c>
      <c r="J103" s="14">
        <f t="shared" si="61"/>
        <v>1.279796935066797</v>
      </c>
      <c r="K103" s="14">
        <f t="shared" si="49"/>
        <v>-9.39717567318025</v>
      </c>
      <c r="L103" s="14">
        <f t="shared" si="62"/>
        <v>-18.449282279693485</v>
      </c>
      <c r="M103" s="14">
        <f t="shared" si="74"/>
        <v>0.61843903665211719</v>
      </c>
      <c r="N103" s="14">
        <f t="shared" si="63"/>
        <v>-12.394917826083848</v>
      </c>
      <c r="O103" s="14">
        <f t="shared" si="50"/>
        <v>3.3716475095785441</v>
      </c>
      <c r="P103" s="14">
        <f t="shared" si="51"/>
        <v>0.66135789841467985</v>
      </c>
      <c r="Q103" s="14">
        <f t="shared" si="52"/>
        <v>2.9977421529035979</v>
      </c>
      <c r="R103" s="14">
        <f t="shared" si="64"/>
        <v>240.00000000000011</v>
      </c>
      <c r="S103" s="14">
        <f t="shared" si="65"/>
        <v>240.01703414215638</v>
      </c>
      <c r="T103" s="14">
        <f t="shared" si="66"/>
        <v>239.99999998438022</v>
      </c>
      <c r="U103" s="14">
        <f t="shared" si="67"/>
        <v>200.00000000000009</v>
      </c>
      <c r="V103" s="14">
        <f t="shared" si="68"/>
        <v>199.99308783849597</v>
      </c>
      <c r="W103" s="14">
        <f t="shared" si="69"/>
        <v>199.99932284495719</v>
      </c>
      <c r="X103" s="16">
        <f t="shared" si="53"/>
        <v>3.7338219915805326E-2</v>
      </c>
      <c r="Y103" s="16">
        <f t="shared" si="54"/>
        <v>2.446890464939442E-2</v>
      </c>
      <c r="Z103" s="16">
        <f t="shared" si="55"/>
        <v>5.8923844339236597E-3</v>
      </c>
      <c r="AA103" s="17"/>
      <c r="AB103" s="17">
        <f t="shared" si="56"/>
        <v>-32.906233618006773</v>
      </c>
      <c r="AC103" s="17">
        <f t="shared" si="57"/>
        <v>2.7930970321942628</v>
      </c>
      <c r="AD103" s="17">
        <f t="shared" si="70"/>
        <v>22.810292429586479</v>
      </c>
      <c r="AF103" s="17">
        <f t="shared" si="71"/>
        <v>0.73261614988887658</v>
      </c>
      <c r="AG103" s="17">
        <f t="shared" si="72"/>
        <v>18.759819929196155</v>
      </c>
      <c r="AH103" s="17">
        <f t="shared" si="73"/>
        <v>183.65191198788193</v>
      </c>
      <c r="AI103" s="17">
        <f t="shared" si="58"/>
        <v>-30.750075485738627</v>
      </c>
      <c r="AJ103" s="17">
        <f t="shared" si="59"/>
        <v>-10.732880088346409</v>
      </c>
      <c r="AM103">
        <v>2060</v>
      </c>
      <c r="AN103">
        <v>0.11984485440655171</v>
      </c>
      <c r="AO103">
        <v>9.5597674041567743E-2</v>
      </c>
      <c r="AP103">
        <v>4.4639176620589575E-2</v>
      </c>
    </row>
    <row r="104" spans="7:42" x14ac:dyDescent="0.3">
      <c r="AM104">
        <v>2061</v>
      </c>
      <c r="AN104">
        <v>0.11640127773061523</v>
      </c>
      <c r="AO104">
        <v>9.2395645900396298E-2</v>
      </c>
      <c r="AP104">
        <v>4.2435619613120805E-2</v>
      </c>
    </row>
    <row r="105" spans="7:42" x14ac:dyDescent="0.3">
      <c r="AM105">
        <v>2062</v>
      </c>
      <c r="AN105">
        <v>0.11305664748322401</v>
      </c>
      <c r="AO105">
        <v>8.9300869157542304E-2</v>
      </c>
      <c r="AP105">
        <v>4.0340838435601482E-2</v>
      </c>
    </row>
    <row r="106" spans="7:42" x14ac:dyDescent="0.3">
      <c r="AM106">
        <v>2063</v>
      </c>
      <c r="AN106">
        <v>0.10980812057515912</v>
      </c>
      <c r="AO106">
        <v>8.6309751445314428E-2</v>
      </c>
      <c r="AP106">
        <v>3.8349463505515213E-2</v>
      </c>
    </row>
    <row r="107" spans="7:42" x14ac:dyDescent="0.3">
      <c r="AM107">
        <v>2064</v>
      </c>
      <c r="AN107">
        <v>0.10665293560945094</v>
      </c>
      <c r="AO107">
        <v>8.3418820721777781E-2</v>
      </c>
      <c r="AP107">
        <v>3.6456390303056807E-2</v>
      </c>
    </row>
    <row r="108" spans="7:42" x14ac:dyDescent="0.3">
      <c r="AM108">
        <v>2065</v>
      </c>
      <c r="AN108">
        <v>0.10358841053406496</v>
      </c>
      <c r="AO108">
        <v>8.0624721240462743E-2</v>
      </c>
      <c r="AP108">
        <v>3.4656766286643749E-2</v>
      </c>
    </row>
    <row r="109" spans="7:42" x14ac:dyDescent="0.3">
      <c r="AM109">
        <v>2066</v>
      </c>
      <c r="AN109">
        <v>0.10061194036203447</v>
      </c>
      <c r="AO109">
        <v>7.7924209655067786E-2</v>
      </c>
      <c r="AP109">
        <v>3.2945978454327035E-2</v>
      </c>
    </row>
    <row r="110" spans="7:42" x14ac:dyDescent="0.3">
      <c r="AM110">
        <v>2067</v>
      </c>
      <c r="AN110">
        <v>9.772099495710207E-2</v>
      </c>
      <c r="AO110">
        <v>7.5314151254634559E-2</v>
      </c>
      <c r="AP110">
        <v>3.1319641519217394E-2</v>
      </c>
    </row>
    <row r="111" spans="7:42" x14ac:dyDescent="0.3">
      <c r="AM111">
        <v>2068</v>
      </c>
      <c r="AN111">
        <v>9.491311688298773E-2</v>
      </c>
      <c r="AO111">
        <v>7.2791516324825264E-2</v>
      </c>
      <c r="AP111">
        <v>2.977358666861675E-2</v>
      </c>
    </row>
    <row r="112" spans="7:42" x14ac:dyDescent="0.3">
      <c r="AM112">
        <v>2069</v>
      </c>
      <c r="AN112">
        <v>9.2185919314455148E-2</v>
      </c>
      <c r="AO112">
        <v>7.0353376631078296E-2</v>
      </c>
      <c r="AP112">
        <v>2.8303850878041079E-2</v>
      </c>
    </row>
    <row r="113" spans="39:42" x14ac:dyDescent="0.3">
      <c r="AM113">
        <v>2070</v>
      </c>
      <c r="AN113">
        <v>8.9537084008400783E-2</v>
      </c>
      <c r="AO113">
        <v>6.7996902019560101E-2</v>
      </c>
      <c r="AP113">
        <v>2.6906666752743141E-2</v>
      </c>
    </row>
    <row r="114" spans="39:42" x14ac:dyDescent="0.3">
      <c r="AM114">
        <v>2071</v>
      </c>
      <c r="AN114">
        <v>8.6964359333240787E-2</v>
      </c>
      <c r="AO114">
        <v>6.5719357131967582E-2</v>
      </c>
      <c r="AP114">
        <v>2.5578452870695711E-2</v>
      </c>
    </row>
    <row r="115" spans="39:42" x14ac:dyDescent="0.3">
      <c r="AM115">
        <v>2072</v>
      </c>
      <c r="AN115">
        <v>8.4465558354920811E-2</v>
      </c>
      <c r="AO115">
        <v>6.3518098230367581E-2</v>
      </c>
      <c r="AP115">
        <v>2.4315804602281329E-2</v>
      </c>
    </row>
    <row r="116" spans="39:42" x14ac:dyDescent="0.3">
      <c r="AM116">
        <v>2073</v>
      </c>
      <c r="AN116">
        <v>8.2038556977921728E-2</v>
      </c>
      <c r="AO116">
        <v>6.1390570128387896E-2</v>
      </c>
      <c r="AP116">
        <v>2.3115485383156567E-2</v>
      </c>
    </row>
    <row r="117" spans="39:42" x14ac:dyDescent="0.3">
      <c r="AM117">
        <v>2074</v>
      </c>
      <c r="AN117">
        <v>7.9681292139680893E-2</v>
      </c>
      <c r="AO117">
        <v>5.9334303225197525E-2</v>
      </c>
      <c r="AP117">
        <v>2.197441841792042E-2</v>
      </c>
    </row>
    <row r="118" spans="39:42" x14ac:dyDescent="0.3">
      <c r="AM118">
        <v>2075</v>
      </c>
      <c r="AN118">
        <v>7.7391760056894326E-2</v>
      </c>
      <c r="AO118">
        <v>5.734691063883323E-2</v>
      </c>
      <c r="AP118">
        <v>2.0889678793320689E-2</v>
      </c>
    </row>
    <row r="119" spans="39:42" x14ac:dyDescent="0.3">
      <c r="AM119">
        <v>2076</v>
      </c>
      <c r="AN119">
        <v>7.5168014522208906E-2</v>
      </c>
      <c r="AO119">
        <v>5.5426085435544878E-2</v>
      </c>
      <c r="AP119">
        <v>1.9858485980782079E-2</v>
      </c>
    </row>
    <row r="120" spans="39:42" x14ac:dyDescent="0.3">
      <c r="AM120">
        <v>2077</v>
      </c>
      <c r="AN120">
        <v>7.3008165249856816E-2</v>
      </c>
      <c r="AO120">
        <v>5.3569597951943368E-2</v>
      </c>
      <c r="AP120">
        <v>1.8878196709037561E-2</v>
      </c>
    </row>
    <row r="121" spans="39:42" x14ac:dyDescent="0.3">
      <c r="AM121">
        <v>2078</v>
      </c>
      <c r="AN121">
        <v>7.0910376268825862E-2</v>
      </c>
      <c r="AO121">
        <v>5.1775293206842793E-2</v>
      </c>
      <c r="AP121">
        <v>1.7946298188593387E-2</v>
      </c>
    </row>
    <row r="122" spans="39:42" x14ac:dyDescent="0.3">
      <c r="AM122">
        <v>2079</v>
      </c>
      <c r="AN122">
        <v>6.8872864362199873E-2</v>
      </c>
      <c r="AO122">
        <v>5.0041088399792502E-2</v>
      </c>
      <c r="AP122">
        <v>1.7060401670659881E-2</v>
      </c>
    </row>
    <row r="123" spans="39:42" x14ac:dyDescent="0.3">
      <c r="AM123">
        <v>2080</v>
      </c>
      <c r="AN123">
        <v>6.6893897551342438E-2</v>
      </c>
      <c r="AO123">
        <v>4.8364970493395415E-2</v>
      </c>
      <c r="AP123">
        <v>1.6218236324037544E-2</v>
      </c>
    </row>
    <row r="124" spans="39:42" x14ac:dyDescent="0.3">
      <c r="AM124">
        <v>2081</v>
      </c>
      <c r="AN124">
        <v>6.4971793623635601E-2</v>
      </c>
      <c r="AO124">
        <v>4.6744993876606182E-2</v>
      </c>
      <c r="AP124">
        <v>1.5417643414263002E-2</v>
      </c>
    </row>
    <row r="125" spans="39:42" x14ac:dyDescent="0.3">
      <c r="AM125">
        <v>2082</v>
      </c>
      <c r="AN125">
        <v>6.3104918702521939E-2</v>
      </c>
      <c r="AO125">
        <v>4.5179278106296787E-2</v>
      </c>
      <c r="AP125">
        <v>1.4656570770094118E-2</v>
      </c>
    </row>
    <row r="126" spans="39:42" x14ac:dyDescent="0.3">
      <c r="AM126">
        <v>2083</v>
      </c>
      <c r="AN126">
        <v>6.1291685858634468E-2</v>
      </c>
      <c r="AO126">
        <v>4.3666005724468021E-2</v>
      </c>
      <c r="AP126">
        <v>1.3933067523150126E-2</v>
      </c>
    </row>
    <row r="127" spans="39:42" x14ac:dyDescent="0.3">
      <c r="AM127">
        <v>2084</v>
      </c>
      <c r="AN127">
        <v>5.9530553760833861E-2</v>
      </c>
      <c r="AO127">
        <v>4.2203420148573111E-2</v>
      </c>
      <c r="AP127">
        <v>1.3245279107222854E-2</v>
      </c>
    </row>
    <row r="128" spans="39:42" x14ac:dyDescent="0.3">
      <c r="AM128">
        <v>2085</v>
      </c>
      <c r="AN128">
        <v>5.7820025366006236E-2</v>
      </c>
      <c r="AO128">
        <v>4.07898236325046E-2</v>
      </c>
      <c r="AP128">
        <v>1.2591442504440661E-2</v>
      </c>
    </row>
    <row r="129" spans="39:42" x14ac:dyDescent="0.3">
      <c r="AM129">
        <v>2086</v>
      </c>
      <c r="AN129">
        <v>5.6158646646507791E-2</v>
      </c>
      <c r="AO129">
        <v>3.9423575295877623E-2</v>
      </c>
      <c r="AP129">
        <v>1.1969881726099542E-2</v>
      </c>
    </row>
    <row r="130" spans="39:42" x14ac:dyDescent="0.3">
      <c r="AM130">
        <v>2087</v>
      </c>
      <c r="AN130">
        <v>5.4545005354174593E-2</v>
      </c>
      <c r="AO130">
        <v>3.8103089219322019E-2</v>
      </c>
      <c r="AP130">
        <v>1.1379003516577346E-2</v>
      </c>
    </row>
    <row r="131" spans="39:42" x14ac:dyDescent="0.3">
      <c r="AM131">
        <v>2088</v>
      </c>
      <c r="AN131">
        <v>5.2977729819846796E-2</v>
      </c>
      <c r="AO131">
        <v>3.6826832603572307E-2</v>
      </c>
      <c r="AP131">
        <v>1.0817293269318878E-2</v>
      </c>
    </row>
    <row r="132" spans="39:42" x14ac:dyDescent="0.3">
      <c r="AM132">
        <v>2089</v>
      </c>
      <c r="AN132">
        <v>5.1455487787386907E-2</v>
      </c>
      <c r="AO132">
        <v>3.5593323990218653E-2</v>
      </c>
      <c r="AP132">
        <v>1.0283311144423279E-2</v>
      </c>
    </row>
    <row r="133" spans="39:42" x14ac:dyDescent="0.3">
      <c r="AM133">
        <v>2090</v>
      </c>
      <c r="AN133">
        <v>4.9976985281200939E-2</v>
      </c>
      <c r="AO133">
        <v>3.440113154205348E-2</v>
      </c>
      <c r="AP133">
        <v>9.7756883778818398E-3</v>
      </c>
    </row>
    <row r="134" spans="39:42" x14ac:dyDescent="0.3">
      <c r="AM134">
        <v>2091</v>
      </c>
      <c r="AN134">
        <v>4.8540965506299737E-2</v>
      </c>
      <c r="AO134">
        <v>3.3248871381017564E-2</v>
      </c>
      <c r="AP134">
        <v>9.2931237730056668E-3</v>
      </c>
    </row>
    <row r="135" spans="39:42" x14ac:dyDescent="0.3">
      <c r="AM135">
        <v>2092</v>
      </c>
      <c r="AN135">
        <v>4.7146207779965574E-2</v>
      </c>
      <c r="AO135">
        <v>3.2135205981816371E-2</v>
      </c>
      <c r="AP135">
        <v>8.8343803650496183E-3</v>
      </c>
    </row>
    <row r="136" spans="39:42" x14ac:dyDescent="0.3">
      <c r="AM136">
        <v>2093</v>
      </c>
      <c r="AN136">
        <v>4.5791526494115817E-2</v>
      </c>
      <c r="AO136">
        <v>3.1058842619341935E-2</v>
      </c>
      <c r="AP136">
        <v>8.3982822504829052E-3</v>
      </c>
    </row>
    <row r="137" spans="39:42" x14ac:dyDescent="0.3">
      <c r="AM137">
        <v>2094</v>
      </c>
      <c r="AN137">
        <v>4.4475770107481633E-2</v>
      </c>
      <c r="AO137">
        <v>3.0018531868098088E-2</v>
      </c>
      <c r="AP137">
        <v>7.983711572778775E-3</v>
      </c>
    </row>
    <row r="138" spans="39:42" x14ac:dyDescent="0.3">
      <c r="AM138">
        <v>2095</v>
      </c>
      <c r="AN138">
        <v>4.319782016674506E-2</v>
      </c>
      <c r="AO138">
        <v>2.901306615188718E-2</v>
      </c>
      <c r="AP138">
        <v>7.5896056569969032E-3</v>
      </c>
    </row>
    <row r="139" spans="39:42" x14ac:dyDescent="0.3">
      <c r="AM139">
        <v>2096</v>
      </c>
      <c r="AN139">
        <v>4.1956590355802348E-2</v>
      </c>
      <c r="AO139">
        <v>2.8041278342074816E-2</v>
      </c>
      <c r="AP139">
        <v>7.2149542858135412E-3</v>
      </c>
    </row>
    <row r="140" spans="39:42" x14ac:dyDescent="0.3">
      <c r="AM140">
        <v>2097</v>
      </c>
      <c r="AN140">
        <v>4.0751025572345417E-2</v>
      </c>
      <c r="AO140">
        <v>2.7102040402805467E-2</v>
      </c>
      <c r="AP140">
        <v>6.8587971100170205E-3</v>
      </c>
    </row>
    <row r="141" spans="39:42" x14ac:dyDescent="0.3">
      <c r="AM141">
        <v>2098</v>
      </c>
      <c r="AN141">
        <v>3.9580101030976471E-2</v>
      </c>
      <c r="AO141">
        <v>2.6194262081596371E-2</v>
      </c>
      <c r="AP141">
        <v>6.5202211868308968E-3</v>
      </c>
    </row>
    <row r="142" spans="39:42" x14ac:dyDescent="0.3">
      <c r="AM142">
        <v>2099</v>
      </c>
      <c r="AN142">
        <v>3.8442821392093381E-2</v>
      </c>
      <c r="AO142">
        <v>2.5316889643789763E-2</v>
      </c>
      <c r="AP142">
        <v>6.1983586397546912E-3</v>
      </c>
    </row>
    <row r="143" spans="39:42" x14ac:dyDescent="0.3">
      <c r="AM143">
        <v>2100</v>
      </c>
      <c r="AN143">
        <v>3.7338219915805326E-2</v>
      </c>
      <c r="AO143">
        <v>2.446890464939442E-2</v>
      </c>
      <c r="AP143">
        <v>5.8923844339236597E-3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Q34" sqref="Q34"/>
    </sheetView>
  </sheetViews>
  <sheetFormatPr defaultRowHeight="14.4" x14ac:dyDescent="0.3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Charts</vt:lpstr>
      </vt:variant>
      <vt:variant>
        <vt:i4>6</vt:i4>
      </vt:variant>
    </vt:vector>
  </HeadingPairs>
  <TitlesOfParts>
    <vt:vector size="13" baseType="lpstr">
      <vt:lpstr>GDPdata</vt:lpstr>
      <vt:lpstr>CO2data</vt:lpstr>
      <vt:lpstr>POPdata</vt:lpstr>
      <vt:lpstr>WorldAnalysis</vt:lpstr>
      <vt:lpstr>Top5Analysis</vt:lpstr>
      <vt:lpstr>Scenarios</vt:lpstr>
      <vt:lpstr>Fig3s</vt:lpstr>
      <vt:lpstr>Fig1</vt:lpstr>
      <vt:lpstr>Fig1percapita</vt:lpstr>
      <vt:lpstr>Fig2</vt:lpstr>
      <vt:lpstr>Fig2extra</vt:lpstr>
      <vt:lpstr>Fig3extra2</vt:lpstr>
      <vt:lpstr>Fig4extra</vt:lpstr>
    </vt:vector>
  </TitlesOfParts>
  <Company>ETH Zuerich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Nuñez-Jimenez, Alejandro</dc:creator>
  <cp:lastModifiedBy>Nuñez-Jimenez, Alejandro</cp:lastModifiedBy>
  <dcterms:created xsi:type="dcterms:W3CDTF">2017-09-25T12:25:13Z</dcterms:created>
  <dcterms:modified xsi:type="dcterms:W3CDTF">2017-10-01T15:20:29Z</dcterms:modified>
</cp:coreProperties>
</file>